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620"/>
  </bookViews>
  <sheets>
    <sheet name="Title" sheetId="1" r:id="rId1"/>
    <sheet name="Part1_1" sheetId="2" r:id="rId2"/>
    <sheet name="Part1_2" sheetId="3" r:id="rId3"/>
    <sheet name="Part2" sheetId="4" r:id="rId4"/>
    <sheet name="Part3" sheetId="5" r:id="rId5"/>
  </sheets>
  <definedNames>
    <definedName name="_xlnm.Print_Titles" localSheetId="1">Part1_1!$2:$7</definedName>
    <definedName name="_xlnm.Print_Titles" localSheetId="2">Part1_2!$2:$4</definedName>
    <definedName name="_xlnm.Print_Titles" localSheetId="3">Part2!$2:$5</definedName>
    <definedName name="_xlnm.Print_Titles" localSheetId="0">Title!$2:$29</definedName>
  </definedNames>
  <calcPr calcId="125725"/>
</workbook>
</file>

<file path=xl/calcChain.xml><?xml version="1.0" encoding="utf-8"?>
<calcChain xmlns="http://schemas.openxmlformats.org/spreadsheetml/2006/main">
  <c r="D243" i="4"/>
  <c r="D244"/>
  <c r="D245"/>
  <c r="D242"/>
  <c r="E244" l="1"/>
  <c r="E245"/>
  <c r="E242"/>
  <c r="F233"/>
  <c r="E234"/>
  <c r="E231"/>
  <c r="D246"/>
  <c r="D248" s="1"/>
  <c r="H247" s="1"/>
  <c r="B238"/>
  <c r="D235"/>
  <c r="E235" s="1"/>
  <c r="B227"/>
  <c r="F247"/>
  <c r="E247"/>
  <c r="F245"/>
  <c r="F243"/>
  <c r="E243"/>
  <c r="F234"/>
  <c r="F232"/>
  <c r="E232"/>
  <c r="D155"/>
  <c r="D156"/>
  <c r="D157"/>
  <c r="D154"/>
  <c r="D158"/>
  <c r="B150"/>
  <c r="F158"/>
  <c r="F154"/>
  <c r="B161"/>
  <c r="D144"/>
  <c r="D145"/>
  <c r="D146"/>
  <c r="D143"/>
  <c r="D133"/>
  <c r="D134"/>
  <c r="D135"/>
  <c r="D132"/>
  <c r="D122"/>
  <c r="D123"/>
  <c r="D124"/>
  <c r="D121"/>
  <c r="D111"/>
  <c r="D112"/>
  <c r="D113"/>
  <c r="D110"/>
  <c r="D100"/>
  <c r="D101"/>
  <c r="D102"/>
  <c r="D99"/>
  <c r="D89"/>
  <c r="F89" s="1"/>
  <c r="D90"/>
  <c r="F90" s="1"/>
  <c r="D91"/>
  <c r="D88"/>
  <c r="E88" s="1"/>
  <c r="D92"/>
  <c r="F92" s="1"/>
  <c r="B84"/>
  <c r="E90"/>
  <c r="E89"/>
  <c r="F88"/>
  <c r="D81"/>
  <c r="D166"/>
  <c r="D167"/>
  <c r="D168"/>
  <c r="D165"/>
  <c r="O28" i="2"/>
  <c r="M28"/>
  <c r="P29"/>
  <c r="N29"/>
  <c r="E92" i="4" l="1"/>
  <c r="F231"/>
  <c r="F242"/>
  <c r="E157"/>
  <c r="E233"/>
  <c r="E230" s="1"/>
  <c r="F230"/>
  <c r="E241"/>
  <c r="D241"/>
  <c r="D240" s="1"/>
  <c r="F244"/>
  <c r="F241" s="1"/>
  <c r="F235"/>
  <c r="D230"/>
  <c r="D229" s="1"/>
  <c r="F246"/>
  <c r="F248" s="1"/>
  <c r="E246"/>
  <c r="E248" s="1"/>
  <c r="E155"/>
  <c r="D87"/>
  <c r="D86" s="1"/>
  <c r="E91"/>
  <c r="E87" s="1"/>
  <c r="E154"/>
  <c r="E158"/>
  <c r="F155"/>
  <c r="F157"/>
  <c r="F91"/>
  <c r="F87" s="1"/>
  <c r="H229" l="1"/>
  <c r="F240"/>
  <c r="E240"/>
  <c r="E229"/>
  <c r="F229"/>
  <c r="E86"/>
  <c r="F86"/>
  <c r="F156"/>
  <c r="F153" s="1"/>
  <c r="E156"/>
  <c r="E153" s="1"/>
  <c r="D153"/>
  <c r="D152" s="1"/>
  <c r="E152" l="1"/>
  <c r="F152"/>
  <c r="O14" i="2" l="1"/>
  <c r="M14"/>
  <c r="D76" i="4" l="1"/>
  <c r="B73"/>
  <c r="D70"/>
  <c r="D72" s="1"/>
  <c r="B62"/>
  <c r="D59"/>
  <c r="D61" s="1"/>
  <c r="B51"/>
  <c r="D48"/>
  <c r="D50" s="1"/>
  <c r="B40"/>
  <c r="D37"/>
  <c r="D39" s="1"/>
  <c r="B29"/>
  <c r="D26"/>
  <c r="D28" s="1"/>
  <c r="B18"/>
  <c r="D15"/>
  <c r="D17" s="1"/>
  <c r="B7"/>
  <c r="D75" l="1"/>
  <c r="M21" i="2"/>
  <c r="O21" s="1"/>
  <c r="E75" i="4" l="1"/>
  <c r="F75"/>
  <c r="R52" i="3"/>
  <c r="M15" i="2" l="1"/>
  <c r="O15" s="1"/>
  <c r="M19" l="1"/>
  <c r="F71" i="4"/>
  <c r="E71"/>
  <c r="F60"/>
  <c r="E60"/>
  <c r="F49"/>
  <c r="E49"/>
  <c r="F38"/>
  <c r="E38"/>
  <c r="F27"/>
  <c r="E27"/>
  <c r="D223"/>
  <c r="D212"/>
  <c r="D201"/>
  <c r="D190"/>
  <c r="D179"/>
  <c r="D222" l="1"/>
  <c r="D221"/>
  <c r="D211"/>
  <c r="D210"/>
  <c r="D200"/>
  <c r="D199"/>
  <c r="D189"/>
  <c r="D188"/>
  <c r="D178"/>
  <c r="D177"/>
  <c r="D220"/>
  <c r="D198"/>
  <c r="D187"/>
  <c r="D176"/>
  <c r="M16" i="2" l="1"/>
  <c r="O16" s="1"/>
  <c r="M17"/>
  <c r="O17" s="1"/>
  <c r="O18"/>
  <c r="O19"/>
  <c r="M20"/>
  <c r="O20" s="1"/>
  <c r="M22"/>
  <c r="O22" s="1"/>
  <c r="M23"/>
  <c r="O23" s="1"/>
  <c r="M24"/>
  <c r="O24" s="1"/>
  <c r="M25"/>
  <c r="O25" s="1"/>
  <c r="M26"/>
  <c r="O26" s="1"/>
  <c r="M27"/>
  <c r="O27" s="1"/>
  <c r="N9"/>
  <c r="P9" s="1"/>
  <c r="N10"/>
  <c r="P10" s="1"/>
  <c r="N11"/>
  <c r="P11" s="1"/>
  <c r="N12"/>
  <c r="P12" s="1"/>
  <c r="N13"/>
  <c r="P13" s="1"/>
  <c r="N8"/>
  <c r="P8" s="1"/>
  <c r="F69" i="4"/>
  <c r="E69"/>
  <c r="F68"/>
  <c r="E68"/>
  <c r="F67"/>
  <c r="E67"/>
  <c r="F66"/>
  <c r="E66"/>
  <c r="E65" s="1"/>
  <c r="D65"/>
  <c r="E61"/>
  <c r="F61" s="1"/>
  <c r="F58"/>
  <c r="E58"/>
  <c r="F57"/>
  <c r="E57"/>
  <c r="F56"/>
  <c r="E56"/>
  <c r="F47"/>
  <c r="E47"/>
  <c r="F46"/>
  <c r="E46"/>
  <c r="F45"/>
  <c r="E45"/>
  <c r="F44"/>
  <c r="E44"/>
  <c r="E43" s="1"/>
  <c r="F43"/>
  <c r="D43"/>
  <c r="D224"/>
  <c r="F224" s="1"/>
  <c r="B216"/>
  <c r="F223"/>
  <c r="E223"/>
  <c r="F222"/>
  <c r="E222"/>
  <c r="F221"/>
  <c r="E221"/>
  <c r="F220"/>
  <c r="E220"/>
  <c r="D219"/>
  <c r="D213"/>
  <c r="F213" s="1"/>
  <c r="B205"/>
  <c r="E213"/>
  <c r="F212"/>
  <c r="E212"/>
  <c r="F211"/>
  <c r="E211"/>
  <c r="F210"/>
  <c r="E210"/>
  <c r="D202"/>
  <c r="E202" s="1"/>
  <c r="B194"/>
  <c r="D191"/>
  <c r="F201"/>
  <c r="E201"/>
  <c r="F200"/>
  <c r="E200"/>
  <c r="F199"/>
  <c r="E199"/>
  <c r="F198"/>
  <c r="F197" s="1"/>
  <c r="E198"/>
  <c r="D197"/>
  <c r="E197" l="1"/>
  <c r="F219"/>
  <c r="F72"/>
  <c r="E72"/>
  <c r="D196"/>
  <c r="E196" s="1"/>
  <c r="F202"/>
  <c r="D218"/>
  <c r="E218" s="1"/>
  <c r="E224"/>
  <c r="E219"/>
  <c r="F65"/>
  <c r="D42"/>
  <c r="E48"/>
  <c r="E50" s="1"/>
  <c r="D64"/>
  <c r="I64" s="1"/>
  <c r="F70"/>
  <c r="E70"/>
  <c r="F59"/>
  <c r="E59"/>
  <c r="F48"/>
  <c r="F50" s="1"/>
  <c r="F196"/>
  <c r="E42" l="1"/>
  <c r="I42"/>
  <c r="F42"/>
  <c r="F218"/>
  <c r="E64"/>
  <c r="F64"/>
  <c r="F16" l="1"/>
  <c r="E16"/>
  <c r="E249"/>
  <c r="F249"/>
  <c r="E250"/>
  <c r="F250"/>
  <c r="F191"/>
  <c r="B183"/>
  <c r="E191"/>
  <c r="F190"/>
  <c r="E190"/>
  <c r="F189"/>
  <c r="E189"/>
  <c r="F188"/>
  <c r="E188"/>
  <c r="F187"/>
  <c r="E187"/>
  <c r="F186"/>
  <c r="D186"/>
  <c r="D180"/>
  <c r="E180" s="1"/>
  <c r="B172"/>
  <c r="F179"/>
  <c r="E179"/>
  <c r="F178"/>
  <c r="E178"/>
  <c r="F177"/>
  <c r="E177"/>
  <c r="F176"/>
  <c r="E176"/>
  <c r="D175"/>
  <c r="D169"/>
  <c r="E169" s="1"/>
  <c r="F168"/>
  <c r="E168"/>
  <c r="F167"/>
  <c r="E167"/>
  <c r="F166"/>
  <c r="E166"/>
  <c r="F165"/>
  <c r="E165"/>
  <c r="E164" s="1"/>
  <c r="D164"/>
  <c r="D147"/>
  <c r="E147" s="1"/>
  <c r="B139"/>
  <c r="F146"/>
  <c r="E146"/>
  <c r="F145"/>
  <c r="E145"/>
  <c r="F144"/>
  <c r="E144"/>
  <c r="F143"/>
  <c r="E143"/>
  <c r="D142"/>
  <c r="D136"/>
  <c r="E136" s="1"/>
  <c r="F136" s="1"/>
  <c r="B128"/>
  <c r="F135"/>
  <c r="E135"/>
  <c r="F134"/>
  <c r="E134"/>
  <c r="F133"/>
  <c r="E133"/>
  <c r="F132"/>
  <c r="E132"/>
  <c r="D131"/>
  <c r="D125"/>
  <c r="B117"/>
  <c r="F124"/>
  <c r="E124"/>
  <c r="F123"/>
  <c r="E123"/>
  <c r="F122"/>
  <c r="E122"/>
  <c r="F121"/>
  <c r="E121"/>
  <c r="D120"/>
  <c r="D114"/>
  <c r="B106"/>
  <c r="D103"/>
  <c r="E103" s="1"/>
  <c r="B95"/>
  <c r="F17"/>
  <c r="D109"/>
  <c r="F111"/>
  <c r="F112"/>
  <c r="F113"/>
  <c r="F110"/>
  <c r="E111"/>
  <c r="E112"/>
  <c r="E113"/>
  <c r="E110"/>
  <c r="D98"/>
  <c r="F100"/>
  <c r="F101"/>
  <c r="F102"/>
  <c r="F99"/>
  <c r="E100"/>
  <c r="E101"/>
  <c r="E102"/>
  <c r="E99"/>
  <c r="F78"/>
  <c r="F79"/>
  <c r="F80"/>
  <c r="F77"/>
  <c r="E78"/>
  <c r="E79"/>
  <c r="E80"/>
  <c r="E77"/>
  <c r="D32"/>
  <c r="F34"/>
  <c r="F35"/>
  <c r="F36"/>
  <c r="F33"/>
  <c r="E34"/>
  <c r="E35"/>
  <c r="E36"/>
  <c r="E33"/>
  <c r="D21"/>
  <c r="F23"/>
  <c r="F24"/>
  <c r="F25"/>
  <c r="F22"/>
  <c r="E23"/>
  <c r="E24"/>
  <c r="E25"/>
  <c r="E22"/>
  <c r="D10"/>
  <c r="E76" l="1"/>
  <c r="F76"/>
  <c r="E186"/>
  <c r="E26"/>
  <c r="E28" s="1"/>
  <c r="D20"/>
  <c r="E37"/>
  <c r="E39" s="1"/>
  <c r="D31"/>
  <c r="E175"/>
  <c r="E81"/>
  <c r="F131"/>
  <c r="F130" s="1"/>
  <c r="F142"/>
  <c r="F175"/>
  <c r="E142"/>
  <c r="E131"/>
  <c r="E130" s="1"/>
  <c r="F164"/>
  <c r="E120"/>
  <c r="F120"/>
  <c r="F21"/>
  <c r="D130"/>
  <c r="D174"/>
  <c r="F174" s="1"/>
  <c r="F98"/>
  <c r="E21"/>
  <c r="E32"/>
  <c r="F32"/>
  <c r="E98"/>
  <c r="E109"/>
  <c r="F109"/>
  <c r="D163"/>
  <c r="D108"/>
  <c r="E108" s="1"/>
  <c r="D185"/>
  <c r="F180"/>
  <c r="F169"/>
  <c r="D141"/>
  <c r="F147"/>
  <c r="D119"/>
  <c r="F37"/>
  <c r="F39" s="1"/>
  <c r="F81"/>
  <c r="F114"/>
  <c r="D9"/>
  <c r="E17"/>
  <c r="F103"/>
  <c r="F26"/>
  <c r="F28" s="1"/>
  <c r="D97"/>
  <c r="H75" s="1"/>
  <c r="E114"/>
  <c r="F12"/>
  <c r="F13"/>
  <c r="F14"/>
  <c r="F15"/>
  <c r="F11"/>
  <c r="E12"/>
  <c r="E13"/>
  <c r="E14"/>
  <c r="E15"/>
  <c r="E11"/>
  <c r="I9" l="1"/>
  <c r="E31"/>
  <c r="I31"/>
  <c r="I20"/>
  <c r="E20"/>
  <c r="E185"/>
  <c r="E141"/>
  <c r="E163"/>
  <c r="F163"/>
  <c r="E9"/>
  <c r="E97"/>
  <c r="E174"/>
  <c r="E10"/>
  <c r="F108"/>
  <c r="F10"/>
  <c r="F185"/>
  <c r="F31"/>
  <c r="F141"/>
  <c r="F9"/>
  <c r="F20"/>
  <c r="F97"/>
  <c r="E55" l="1"/>
  <c r="E54" s="1"/>
  <c r="F55"/>
  <c r="F54" s="1"/>
  <c r="D54"/>
  <c r="D53" s="1"/>
  <c r="D209"/>
  <c r="F209" s="1"/>
  <c r="F208" s="1"/>
  <c r="D208" l="1"/>
  <c r="D207" s="1"/>
  <c r="E207" s="1"/>
  <c r="F53"/>
  <c r="E53"/>
  <c r="E6" s="1"/>
  <c r="E209"/>
  <c r="E208" s="1"/>
  <c r="H9" l="1"/>
  <c r="I53"/>
  <c r="D6"/>
  <c r="D251" s="1"/>
  <c r="D255" s="1"/>
  <c r="F207"/>
  <c r="F6" s="1"/>
  <c r="E251"/>
  <c r="F251" l="1"/>
</calcChain>
</file>

<file path=xl/sharedStrings.xml><?xml version="1.0" encoding="utf-8"?>
<sst xmlns="http://schemas.openxmlformats.org/spreadsheetml/2006/main" count="2689" uniqueCount="471">
  <si>
    <t/>
  </si>
  <si>
    <t>"Приложение 1 к постановлению 
Правительства Тверской области 
от ________  №     -пп"</t>
  </si>
  <si>
    <t>"«Приложение 1 
к Порядку формирования и финансового обеспечения выполнения государственного задания на оказание государственных услуг (выполнение работ) государственными учреждениями Тверской области, за исключением государственных учреждений 
здравоохранения Тверской области "</t>
  </si>
  <si>
    <t>УТВЕРЖДАЮ</t>
  </si>
  <si>
    <t>наименование должности руководителя исполнительного органа государственной власти, осуществляющего функции и полномочия учредителя учреждения Тверской области</t>
  </si>
  <si>
    <t>____________________                   _________________________</t>
  </si>
  <si>
    <t>подпись                                                расшифровка подписи</t>
  </si>
  <si>
    <t>директор</t>
  </si>
  <si>
    <t>наименование должности руководителя государственного учреждения Тверской области</t>
  </si>
  <si>
    <t>подпись                                               расшифровка подписи</t>
  </si>
  <si>
    <t>гл.бухгалтер</t>
  </si>
  <si>
    <t>наименование должности руководителя финансовой службы государственного учреждения Тверской области</t>
  </si>
  <si>
    <t>подпись                                              расшифровка подписи</t>
  </si>
  <si>
    <t>Государственное задание</t>
  </si>
  <si>
    <t>(наименование государственного учреждения Тверской области)</t>
  </si>
  <si>
    <t>Часть I. Оказание государственной(-х) услуги (услуг) (выполнение работы (работы))</t>
  </si>
  <si>
    <t>1.1. Показатели, характеризующие объём государственной услуги (работы)</t>
  </si>
  <si>
    <t>Наименование  государственной услуги (работы)</t>
  </si>
  <si>
    <t>Показатель, характеризующий содержание государственной услуги (работы)</t>
  </si>
  <si>
    <t>Показатель, характеризующий условия (формы) оказания государственной услуги (выполнения работы)</t>
  </si>
  <si>
    <t>Значение показателей объема государственной услуги (работы)</t>
  </si>
  <si>
    <t>Реквизиты нормативного правового или иного акта, определяющего порядок оказания  государственной услуги (работы)</t>
  </si>
  <si>
    <t>Содержание 1</t>
  </si>
  <si>
    <t>Содержание 2</t>
  </si>
  <si>
    <t>Содержание 3</t>
  </si>
  <si>
    <t>Условие 1</t>
  </si>
  <si>
    <t>Условие 2</t>
  </si>
  <si>
    <t>Наименование</t>
  </si>
  <si>
    <t>Единица измерения</t>
  </si>
  <si>
    <t>бесплатно</t>
  </si>
  <si>
    <t>за плату</t>
  </si>
  <si>
    <t>номер</t>
  </si>
  <si>
    <t>дата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</si>
  <si>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</si>
  <si>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</si>
  <si>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</si>
  <si>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</si>
  <si>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</si>
  <si>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</si>
  <si>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</si>
  <si>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</si>
  <si>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</si>
  <si>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</si>
  <si>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</si>
  <si>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</si>
  <si>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</si>
  <si>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</si>
  <si>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</si>
  <si>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</si>
  <si>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</si>
  <si>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</si>
  <si>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</si>
  <si>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</si>
  <si>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</si>
  <si>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Очно</t>
  </si>
  <si>
    <t>Численность граждан, получивших социальные услуги</t>
  </si>
  <si>
    <t>Человек</t>
  </si>
  <si>
    <t>Предоставление социального обслуживания в форме на дому</t>
  </si>
  <si>
    <t>Предоставление социально-бытовых услуг</t>
  </si>
  <si>
    <t>Предоставление социально-медицинских услуг</t>
  </si>
  <si>
    <t>Предоставление социально-психологических услуг</t>
  </si>
  <si>
    <t>Предоставление социального обслуживания в полустационарной форме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</si>
  <si>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Гражданин при наличии в семье инвалида или инвалидов, в том числе ребенка-инвалида или детей-инвалидов, нуждающихся в постоянном постороннем уходе; 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жизнедеятельности; Гражданин при наличии ребенка или детей (в том числе находящихся под опекой, попечительством), испытывающих трудности в социальной адаптации; Гражданин при отсутствии возможности обеспечения ухода (в том числе временного) за инвалидом, ребенком, детьми, а также отсутствие попечения над ними; 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Гражданин при отсутствии работы и средств к существованию;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</si>
  <si>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Предоставление срочных социальных услуг</t>
  </si>
  <si>
    <t>Гражданин при наличии в семье инвалида или инвалидов, в том числе ребенка-инвалида или детей-инвалидов, нуждающихся в постоянном постороннем уходе</t>
  </si>
  <si>
    <t>Гражданин при наличии ребенка или детей (в том числе находящихся под опекой, попечительством), испытывающих трудности в социальной адаптации</t>
  </si>
  <si>
    <t>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</t>
  </si>
  <si>
    <t>Гражданин при отсутствии работы и средств к существованию</t>
  </si>
  <si>
    <t>1.2. Показатели, характеризующие качество государственной услуги (работы)</t>
  </si>
  <si>
    <t>Показатель качества государственной услуги (работы)</t>
  </si>
  <si>
    <t>Значение показателя качества государственной услуги (работы)</t>
  </si>
  <si>
    <t>Допустимое (возможное) отклонение показателя качества государственной услуги (работы), в пределах  которого государственное задание считается выполненным (%)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</si>
  <si>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</si>
  <si>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Процент</t>
  </si>
  <si>
    <t>Доступность получения социальных услуг в организации (возможность сопровождения получателя социальных услуг при передвижении по территории учреждения социального обслуживания, а также при пользовании услугами; возможность для самостоятельного передвижения по территории учреждения социального обслуживания, входа, выхода и перемещения внутри такой организации (в том числе для передвижения в креслах-колясках), для отдыха в сидячем положении, а также доступное размещение оборудования и носителей информации; дублирование текстовых сообщений голосовыми сообщениями, оснащение учреждения социального обслуживания знаками, выполненными рельефно-точечным шрифтом Брайля, ознакомление с их помощью с надписями, знаками и иной текстовой и графической информацией на территории учреждения; дублирование голосовой информации текстовой информацией, надписями и (или) световыми сигналами, информирование о предоставляемых социальных услугах с использованием русского жестового языка (сурдоперевода); оказание иных видов посторонней помощи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</si>
  <si>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</t>
  </si>
  <si>
    <t>Удовлетворенность получателей социальных услуг в оказанных социальных услугах</t>
  </si>
  <si>
    <t>Укомплектование организации специалистами, оказывающими социальные услуги</t>
  </si>
  <si>
    <t>Часть II. Финансовое обеспечение выполнения государственного задания</t>
  </si>
  <si>
    <t>№ п/п</t>
  </si>
  <si>
    <t>Наименование параметра расчёта объёма субсидии</t>
  </si>
  <si>
    <t>Значение параметров расчёта объёма субсидии</t>
  </si>
  <si>
    <t>Формула расчета параметра</t>
  </si>
  <si>
    <t>очередной финансовый (N+1) год</t>
  </si>
  <si>
    <t>первый (N+2) год планового периода</t>
  </si>
  <si>
    <t>второй (N+3) год планового периода</t>
  </si>
  <si>
    <t>Затраты на оказание услуг (выполнение работ), всего</t>
  </si>
  <si>
    <t>руб.</t>
  </si>
  <si>
    <t>1.1</t>
  </si>
  <si>
    <t>1.2</t>
  </si>
  <si>
    <t>1.3.</t>
  </si>
  <si>
    <t>Затраты на оказание услуги (выполнение работы)</t>
  </si>
  <si>
    <t>1.3 = 1.3.1 x 1.3.2 - 1.3.4 x 1.3.3</t>
  </si>
  <si>
    <t>1.3.1</t>
  </si>
  <si>
    <t>Нормативные затраты на оказание единицы услуги (выполнение работы)</t>
  </si>
  <si>
    <t>1.3.1 = 1.3.1.1 x 1.3.1.2 x 1.3.1.3 x 1.3.1.4</t>
  </si>
  <si>
    <t>1.3.1.1</t>
  </si>
  <si>
    <t>Базовый норматив затрат на оказание услуги (выполнение работы)</t>
  </si>
  <si>
    <t>1.3.1.2</t>
  </si>
  <si>
    <t>Отраслевой корректирующий коэффициент</t>
  </si>
  <si>
    <t>%</t>
  </si>
  <si>
    <t>1.3.1.3</t>
  </si>
  <si>
    <t>Территориальный корректирующий коэффициент</t>
  </si>
  <si>
    <t>1.3.1.4</t>
  </si>
  <si>
    <t>Прочий корректирующий коэффициент</t>
  </si>
  <si>
    <t>1.3.2</t>
  </si>
  <si>
    <t>Объем государственной услуги (работы), оказываемой в пределах государственного задания</t>
  </si>
  <si>
    <t>1.3.3</t>
  </si>
  <si>
    <t>Среднегодовой размер платы за оказание государственной услуги, оказываемой за плату в рамках государственного задания</t>
  </si>
  <si>
    <t>1.3.4</t>
  </si>
  <si>
    <t>Объем государственной услуги, оказываемой за плату в рамках государственного задания</t>
  </si>
  <si>
    <t>2.3.</t>
  </si>
  <si>
    <t>2.3 = 2.3.1 x 2.3.2 - 2.3.4 x 2.3.3</t>
  </si>
  <si>
    <t>2.3.1 = 2.3.1.1 x 2.3.1.2 x 2.3.1.3 x 2.3.1.4</t>
  </si>
  <si>
    <t>3.3.</t>
  </si>
  <si>
    <t>3.3 = 3.3.1 x 3.3.2 - 3.3.4 x 3.3.3</t>
  </si>
  <si>
    <t>3.3.1 = 3.3.1.1 x 3.3.1.2 x 3.3.1.3 x 3.3.1.4</t>
  </si>
  <si>
    <t>4.3.</t>
  </si>
  <si>
    <t>4.3 = 4.3.1 x 4.3.2 - 4.3.4 x 4.3.3</t>
  </si>
  <si>
    <t>4.3.1 = 4.3.1.1 x 4.3.1.2 x 4.3.1.3 x 4.3.1.4</t>
  </si>
  <si>
    <t>5.3.</t>
  </si>
  <si>
    <t>5.3 = 5.3.1 x 5.3.2 - 5.3.4 x 5.3.3</t>
  </si>
  <si>
    <t>5.3.1 = 5.3.1.1 x 5.3.1.2 x 5.3.1.3 x 5.3.1.4</t>
  </si>
  <si>
    <t>6.3.</t>
  </si>
  <si>
    <t>6.3 = 6.3.1 x 6.3.2 - 6.3.4 x 6.3.3</t>
  </si>
  <si>
    <t>6.3.1 = 6.3.1.1 x 6.3.1.2 x 6.3.1.3 x 6.3.1.4</t>
  </si>
  <si>
    <t>7.3.</t>
  </si>
  <si>
    <t>7.3 = 7.3.1 x 7.3.2 - 7.3.4 x 7.3.3</t>
  </si>
  <si>
    <t>7.3.1 = 7.3.1.1 x 7.3.1.2 x 7.3.1.3 x 7.3.1.4</t>
  </si>
  <si>
    <t>8.3.</t>
  </si>
  <si>
    <t>8.3 = 8.3.1 x 8.3.2 - 8.3.4 x 8.3.3</t>
  </si>
  <si>
    <t>8.3.1 = 8.3.1.1 x 8.3.1.2 x 8.3.1.3 x 8.3.1.4</t>
  </si>
  <si>
    <t>9.3.</t>
  </si>
  <si>
    <t>9.3 = 9.3.1 x 9.3.2 - 9.3.4 x 9.3.3</t>
  </si>
  <si>
    <t>9.3.1 = 9.3.1.1 x 9.3.1.2 x 9.3.1.3 x 9.3.1.4</t>
  </si>
  <si>
    <t>10.3.</t>
  </si>
  <si>
    <t>10.3 = 10.3.1 x 10.3.2 - 10.3.4 x 10.3.3</t>
  </si>
  <si>
    <t>10.3.1 = 10.3.1.1 x 10.3.1.2 x 10.3.1.3 x 10.3.1.4</t>
  </si>
  <si>
    <t>11.3.</t>
  </si>
  <si>
    <t>12.3.</t>
  </si>
  <si>
    <t>12.3 = 12.3.1 x 12.3.2 - 12.3.4 x 12.3.3</t>
  </si>
  <si>
    <t>12.3.1 = 12.3.1.1 x 12.3.1.2 x 12.3.1.3 x 12.3.1.4</t>
  </si>
  <si>
    <t>13.3.</t>
  </si>
  <si>
    <t>13.3 = 13.3.1 x 13.3.2 - 13.3.4 x 13.3.3</t>
  </si>
  <si>
    <t>13.3.1 = 13.3.1.1 x 13.3.1.2 x 13.3.1.3 x 13.3.1.4</t>
  </si>
  <si>
    <t>13.3.1.4</t>
  </si>
  <si>
    <t>14.3.</t>
  </si>
  <si>
    <t>14.3 = 14.3.1 x 14.3.2 - 14.3.4 x 14.3.3</t>
  </si>
  <si>
    <t>14.3.1 = 14.3.1.1 x 14.3.1.2 x 14.3.1.3 x 14.3.1.4</t>
  </si>
  <si>
    <t>14.3.1.4</t>
  </si>
  <si>
    <t>Затраты на содержание имущества, не включенные в нормативные затраты на оказание единицы услуги (выполнение работы)</t>
  </si>
  <si>
    <t>Коэффициент стабилизации бюджетной нагрузки</t>
  </si>
  <si>
    <t>Объем субсидии на выполнение государственного задания</t>
  </si>
  <si>
    <t>4 = (1 + 2) x 3</t>
  </si>
  <si>
    <t>Часть III. Порядок осуществления контроля за выполнением государственного задания</t>
  </si>
  <si>
    <t>1. Периодичность и вид контроля за выполнением государственного задания:</t>
  </si>
  <si>
    <t>Вид контрольного мероприятия</t>
  </si>
  <si>
    <t>Периодичность проведения контроля</t>
  </si>
  <si>
    <t>Выездная проверка</t>
  </si>
  <si>
    <t>Не реже 1 раза в  3 года</t>
  </si>
  <si>
    <t>Камеральная проверка</t>
  </si>
  <si>
    <t>Ежеквартально</t>
  </si>
  <si>
    <t>2. Иные требования к отчетности об исполнении государственного задания:</t>
  </si>
  <si>
    <t>- предоставление пояснительной записки к отчету об исполнении  государственного задания;</t>
  </si>
  <si>
    <t>- представление информации о состоянии кредиторской задолженности, в том числе просроченной.</t>
  </si>
  <si>
    <t>3. Иная информация, необходимая для исполнения государственного задания (контроля за исполнением государственного задания):</t>
  </si>
  <si>
    <t>по мере необходимости может быть запрошена необходимая для контроля информация.</t>
  </si>
  <si>
    <t>Часть IV. Условия и порядок досрочного прекращения исполнения государственного задания</t>
  </si>
  <si>
    <t>Условия  досрочного прекращения исполнения государственного задания</t>
  </si>
  <si>
    <t>Порядок досрочного прекращения исполнения государственного задания</t>
  </si>
  <si>
    <t>ликвидация поставщика государственных услуг;</t>
  </si>
  <si>
    <t>реорганизация поставщика государственных услуг;</t>
  </si>
  <si>
    <t>иные основания, предусмотренные нормативными правовыми актами Российской Федерации и Тверской области</t>
  </si>
  <si>
    <t xml:space="preserve">Уникальный номер реестровой записи общероссийских базовых (отраслевых) перечней (классификаторов) государственных и муниципальных услуг, оказываемых физическим лицам, и (или) регионального перечня (классификатора) государственных (муниципальных) услуг, не включенных в общероссийские базовые (отраслевые) перечни (классификаторы) государственных и муниципальных услуг, и работ </t>
  </si>
  <si>
    <t xml:space="preserve">Наименование государственной услуги (работы) </t>
  </si>
  <si>
    <t>Категории потребителей государственной услуги (работы)</t>
  </si>
  <si>
    <t>Показатели, характеризующие содержание государственной 
услуги (работы)</t>
  </si>
  <si>
    <t>Показатели, характеризующие условия оказания государственной 
услуги (выполнения работы)</t>
  </si>
  <si>
    <t xml:space="preserve"> Показатель объема государственной услуги (работы)</t>
  </si>
  <si>
    <t>«Об основах социального обслуживания граждан в Российской Федерации»</t>
  </si>
  <si>
    <t>28 декабря 2013 г</t>
  </si>
  <si>
    <t>442-ФЗ</t>
  </si>
  <si>
    <t>Предоставление социально-педагогических услуг</t>
  </si>
  <si>
    <t>Предоставление социального обслуживания на дому</t>
  </si>
  <si>
    <t>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</t>
  </si>
  <si>
    <t>15.1.</t>
  </si>
  <si>
    <t>15.2.</t>
  </si>
  <si>
    <t>15.3.</t>
  </si>
  <si>
    <t>15.3.1.</t>
  </si>
  <si>
    <t>15.3.1.1.</t>
  </si>
  <si>
    <t>15.3.1.2.</t>
  </si>
  <si>
    <t>15.3.1.3.</t>
  </si>
  <si>
    <t>15.3.1.4</t>
  </si>
  <si>
    <t>15.3.2.</t>
  </si>
  <si>
    <t>15.3.3.</t>
  </si>
  <si>
    <t>15.3.4.</t>
  </si>
  <si>
    <t>15.3 = 15.3.1 x 15.3.2 - 15.3.4 x 15.3.3</t>
  </si>
  <si>
    <t>15.3.1 = 15.3.1.1 x 15.3.1.2 x 15.3.1.3 x 15.3.1.4</t>
  </si>
  <si>
    <t>16.1.</t>
  </si>
  <si>
    <t>16.2.</t>
  </si>
  <si>
    <t>16.3.</t>
  </si>
  <si>
    <t>16.3.1.</t>
  </si>
  <si>
    <t>16.3.1.1.</t>
  </si>
  <si>
    <t>16.3.1.2.</t>
  </si>
  <si>
    <t>16.3.1.3.</t>
  </si>
  <si>
    <t>16.3.1.4</t>
  </si>
  <si>
    <t>16.3.2.</t>
  </si>
  <si>
    <t>16.3.3.</t>
  </si>
  <si>
    <t>16.3.4.</t>
  </si>
  <si>
    <t>16.3 = 16.3.1 x 16.3.2 - 16.3.4 x 16.3.3</t>
  </si>
  <si>
    <t>16.3.1 = 16.3.1.1 x 16.3.1.2 x 16.3.1.3 x 16.3.1.4</t>
  </si>
  <si>
    <t>17.1.</t>
  </si>
  <si>
    <t>17.2.</t>
  </si>
  <si>
    <t>17.3.</t>
  </si>
  <si>
    <t>17.3.1.</t>
  </si>
  <si>
    <t>17.3.1.1.</t>
  </si>
  <si>
    <t>17.3.1.2.</t>
  </si>
  <si>
    <t>17.3.1.3.</t>
  </si>
  <si>
    <t>17.3.1.4</t>
  </si>
  <si>
    <t>17.3.2.</t>
  </si>
  <si>
    <t>17.3.3.</t>
  </si>
  <si>
    <t>17.3.4.</t>
  </si>
  <si>
    <t>17.3 = 17.3.1 x 17.3.2 - 17.3.4 x 17.3.3</t>
  </si>
  <si>
    <t>17.3.1 = 17.3.1.1 x 17.3.1.2 x 17.3.1.3 x 17.3.1.4</t>
  </si>
  <si>
    <t>18.1.</t>
  </si>
  <si>
    <t>18.2.</t>
  </si>
  <si>
    <t>18.3.</t>
  </si>
  <si>
    <t>18.3.1.</t>
  </si>
  <si>
    <t>18.3.1.1.</t>
  </si>
  <si>
    <t>18.3.1.2.</t>
  </si>
  <si>
    <t>18.3.1.3.</t>
  </si>
  <si>
    <t>18.3.1.4</t>
  </si>
  <si>
    <t>18.3.2.</t>
  </si>
  <si>
    <t>18.3.3.</t>
  </si>
  <si>
    <t>18.3.4.</t>
  </si>
  <si>
    <t>18.3 = 18.3.1 x 18.3.2 - 18.3.4 x 18.3.3</t>
  </si>
  <si>
    <t>18.3.1 = 18.3.1.1 x 18.3.1.2 x 18.3.1.3 x 18.3.1.4</t>
  </si>
  <si>
    <t>19.1.</t>
  </si>
  <si>
    <t>19.2.</t>
  </si>
  <si>
    <t>19.3.</t>
  </si>
  <si>
    <t>19.3.1.</t>
  </si>
  <si>
    <t>19.3.1.1.</t>
  </si>
  <si>
    <t>19.3.1.2.</t>
  </si>
  <si>
    <t>19.3.1.3.</t>
  </si>
  <si>
    <t>19.3.1.4</t>
  </si>
  <si>
    <t>19.3.2.</t>
  </si>
  <si>
    <t>19.3.3.</t>
  </si>
  <si>
    <t>19.3.4.</t>
  </si>
  <si>
    <t>19.3 = 19.3.1 x 19.3.2 - 19.3.4 x 19.3.3</t>
  </si>
  <si>
    <t>19.3.1 = 19.3.1.1 x 19.3.1.2 x 19.3.1.3 x 19.3.1.4</t>
  </si>
  <si>
    <t>21.1.</t>
  </si>
  <si>
    <t>21.2.</t>
  </si>
  <si>
    <t>21.3.1.</t>
  </si>
  <si>
    <t>21.3.1.1.</t>
  </si>
  <si>
    <t>21.3.1.2.</t>
  </si>
  <si>
    <t>21.3.1.3.</t>
  </si>
  <si>
    <t>21.3.1.4</t>
  </si>
  <si>
    <t>21.3.2.</t>
  </si>
  <si>
    <t>21.3.3.</t>
  </si>
  <si>
    <t>21.3.4.</t>
  </si>
  <si>
    <t>21.3 = 21.3.1 x 21.3.2 - 21.3.4 x 21.3.3</t>
  </si>
  <si>
    <t>21.3.1 = 21.3.1.1 x 21.3.1.2 x 21.3.1.3 x 21.3.1.4</t>
  </si>
  <si>
    <t>22.1.</t>
  </si>
  <si>
    <t>22.2.</t>
  </si>
  <si>
    <t>22.3.</t>
  </si>
  <si>
    <t>22.3.1.</t>
  </si>
  <si>
    <t>22.3.1.1.</t>
  </si>
  <si>
    <t>22.3.1.2.</t>
  </si>
  <si>
    <t>22.3.1.3.</t>
  </si>
  <si>
    <t>22.3.1.4</t>
  </si>
  <si>
    <t>22.3.2.</t>
  </si>
  <si>
    <t>22.3.3.</t>
  </si>
  <si>
    <t>22.3.4.</t>
  </si>
  <si>
    <t>22.3 = 22.3.1 x 22.3.2 - 22.3.4 x 22.3.3</t>
  </si>
  <si>
    <t>22.3.1 = 22.3.1.1 x 22.3.1.2 x 22.3.1.3 x 22.3.1.4</t>
  </si>
  <si>
    <t>Социальное сопровождение граждан нуждающихся в социальном обслуживании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</si>
  <si>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
Гражданин при наличии в семье инвалида или инвалидов, в том числе ребенка-инвалида или детей-инвалидов, нуждающихся в постоянном постороннем уходе; 
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
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жизнедеятельности; 
Гражданин при наличии ребенка или детей (в том числе находящихся под опекой, попечительством), испытывающих трудности в социальной адаптации; 
Гражданин при отсутствии возможности обеспечения ухода (в том числе временного) за инвалидом, ребенком, детьми, а также отсутствие попечения над ними; 
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
Гражданин при отсутствии работы и средств к существованию; 
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</si>
  <si>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 xml:space="preserve">Оказание содействия гражданам посредством межведомственного взаимодействия в получении различного вида услуг: юридических, медицинских, психологических, педагогических, а также социальной помощи, не относящейся к социальным услугам          </t>
  </si>
  <si>
    <t>Численность семей, получивших социальное сопровождение</t>
  </si>
  <si>
    <t>Семья</t>
  </si>
  <si>
    <t>Об утверждении Порядка межведственного взаимодействия органов государственной власти Тверской области при предоставлении социальных услуг и социального сопровождения</t>
  </si>
  <si>
    <t>595-пп</t>
  </si>
  <si>
    <t>Количество нарушений санитарного законодательства в отчетном году, выявленных при проведении проверок</t>
  </si>
  <si>
    <t>Количество направлений деятельности в рамках межведомственного взаимодействия</t>
  </si>
  <si>
    <t>Удовлетворенность получателей социальных услуг в оказанном социальном сопровождении</t>
  </si>
  <si>
    <t>штук</t>
  </si>
  <si>
    <t>Количество получателей, нуждающихся в социальном сопровождении</t>
  </si>
  <si>
    <t>семьи</t>
  </si>
  <si>
    <t>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</t>
  </si>
  <si>
    <t>11.3 = 11.3.1 x 11.3.2 - 11.3.4 x 11.3.3</t>
  </si>
  <si>
    <t>11.3.1 = 11.3.1.1 x 11.3.1.2 x 11.3.1.3 x 11.3.1.4</t>
  </si>
  <si>
    <t>Предоставление социально-правовых услуг</t>
  </si>
  <si>
    <t>Предоставление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</si>
  <si>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20.3 = 20.3.1 x 20.3.2 - 20.3.4 x 20.3.3</t>
  </si>
  <si>
    <t>20.3.1 = 20.3.1.1 x 20.3.1.2 x 20.3.1.3 x 20.3.1.4</t>
  </si>
  <si>
    <t>20.1.</t>
  </si>
  <si>
    <t>20.2.</t>
  </si>
  <si>
    <t>20.3.</t>
  </si>
  <si>
    <t>20.3.1.</t>
  </si>
  <si>
    <t>20.3.1.1.</t>
  </si>
  <si>
    <t>20.3.1.2.</t>
  </si>
  <si>
    <t>20.3.1.3.</t>
  </si>
  <si>
    <t>20.3.1.4</t>
  </si>
  <si>
    <t>20.3.2.</t>
  </si>
  <si>
    <t>20.3.3.</t>
  </si>
  <si>
    <t>20.3.4.</t>
  </si>
  <si>
    <t>2.1.</t>
  </si>
  <si>
    <t>8.2.</t>
  </si>
  <si>
    <t>2.2.</t>
  </si>
  <si>
    <t>8.3.1.</t>
  </si>
  <si>
    <t>2.3.1.</t>
  </si>
  <si>
    <t>8.3.1.1.</t>
  </si>
  <si>
    <t>8.3.1.2.</t>
  </si>
  <si>
    <t>8.3.1.3.</t>
  </si>
  <si>
    <t>8.3.1.4.</t>
  </si>
  <si>
    <t>8.3.2.</t>
  </si>
  <si>
    <t>8.3.3.</t>
  </si>
  <si>
    <t>8.3.4.</t>
  </si>
  <si>
    <t>2.3.1.1.</t>
  </si>
  <si>
    <t>2.3.1.2.</t>
  </si>
  <si>
    <t>2.3.1.3.</t>
  </si>
  <si>
    <t>2.3.1.4.</t>
  </si>
  <si>
    <t>2.3.2.</t>
  </si>
  <si>
    <t>2.3.3.</t>
  </si>
  <si>
    <t>2.3.4.</t>
  </si>
  <si>
    <t>3.1.</t>
  </si>
  <si>
    <t>3.2.</t>
  </si>
  <si>
    <t>3.3.1.</t>
  </si>
  <si>
    <t>3.3.1.1.</t>
  </si>
  <si>
    <t>3.3.1.2.</t>
  </si>
  <si>
    <t>3.3.1.3.</t>
  </si>
  <si>
    <t>3.3.1.4.</t>
  </si>
  <si>
    <t>3.3.2.</t>
  </si>
  <si>
    <t>3.3.3.</t>
  </si>
  <si>
    <t>3.3.4.</t>
  </si>
  <si>
    <t>4.1.</t>
  </si>
  <si>
    <t>4.2.</t>
  </si>
  <si>
    <t>4.3.1.</t>
  </si>
  <si>
    <t>4.3.1.1.</t>
  </si>
  <si>
    <t>4.3.1.2.</t>
  </si>
  <si>
    <t>4.3.1.3.</t>
  </si>
  <si>
    <t>4.3.1.4.</t>
  </si>
  <si>
    <t>4.3.2.</t>
  </si>
  <si>
    <t>4.3.3.</t>
  </si>
  <si>
    <t>4.3.4.</t>
  </si>
  <si>
    <t>5.1.</t>
  </si>
  <si>
    <t>5.2.</t>
  </si>
  <si>
    <t>5.3.1.</t>
  </si>
  <si>
    <t>5.3.1.1.</t>
  </si>
  <si>
    <t>5.3.1.2.</t>
  </si>
  <si>
    <t>5.3.1.3.</t>
  </si>
  <si>
    <t>5.3.1.4.</t>
  </si>
  <si>
    <t>5.3.2.</t>
  </si>
  <si>
    <t>5.3.3.</t>
  </si>
  <si>
    <t>5.3.4.</t>
  </si>
  <si>
    <t>6.1.</t>
  </si>
  <si>
    <t>6.2.</t>
  </si>
  <si>
    <t>6.3.1.</t>
  </si>
  <si>
    <t>6.3.1.1.</t>
  </si>
  <si>
    <t>6.3.1.2.</t>
  </si>
  <si>
    <t>6.3.1.3.</t>
  </si>
  <si>
    <t>6.3.1.4.</t>
  </si>
  <si>
    <t>6.3.2.</t>
  </si>
  <si>
    <t>6.3.3.</t>
  </si>
  <si>
    <t>6.3.4.</t>
  </si>
  <si>
    <t>7.1.</t>
  </si>
  <si>
    <t>7.2.</t>
  </si>
  <si>
    <t>7.3.1.</t>
  </si>
  <si>
    <t>7.3.1.1.</t>
  </si>
  <si>
    <t>7.3.1.2.</t>
  </si>
  <si>
    <t>7.3.1.3.</t>
  </si>
  <si>
    <t>7.3.1.4.</t>
  </si>
  <si>
    <t>7.3.2.</t>
  </si>
  <si>
    <t>7.3.3.</t>
  </si>
  <si>
    <t>7.3.4.</t>
  </si>
  <si>
    <t>8.1.</t>
  </si>
  <si>
    <t>9.1.</t>
  </si>
  <si>
    <t>9.2.</t>
  </si>
  <si>
    <t>9.3.1.</t>
  </si>
  <si>
    <t>9.3.1.1.</t>
  </si>
  <si>
    <t>9.3.1.2.</t>
  </si>
  <si>
    <t>9.3.1.3.</t>
  </si>
  <si>
    <t>9.3.1.4.</t>
  </si>
  <si>
    <t>9.3.2.</t>
  </si>
  <si>
    <t>9.3.3.</t>
  </si>
  <si>
    <t>9.3.4.</t>
  </si>
  <si>
    <t>10.1.</t>
  </si>
  <si>
    <t>10.2.</t>
  </si>
  <si>
    <t>10.3.1.</t>
  </si>
  <si>
    <t>10.3.1.1.</t>
  </si>
  <si>
    <t>10.3.1.2.</t>
  </si>
  <si>
    <t>10.3.1.3.</t>
  </si>
  <si>
    <t>10.3.1.4.</t>
  </si>
  <si>
    <t>10.3.2.</t>
  </si>
  <si>
    <t>10.3.3.</t>
  </si>
  <si>
    <t>10.3.4.</t>
  </si>
  <si>
    <t>11.1.</t>
  </si>
  <si>
    <t>11.2.</t>
  </si>
  <si>
    <t>11.3.1.</t>
  </si>
  <si>
    <t>11.3.1.1.</t>
  </si>
  <si>
    <t>11.3.1.2.</t>
  </si>
  <si>
    <t>11.3.1.3.</t>
  </si>
  <si>
    <t>11.3.1.4.</t>
  </si>
  <si>
    <t>11.3.2.</t>
  </si>
  <si>
    <t>11.3.3.</t>
  </si>
  <si>
    <t>11.3.4.</t>
  </si>
  <si>
    <t>12.1.</t>
  </si>
  <si>
    <t>12.2.</t>
  </si>
  <si>
    <t>12.3.1.</t>
  </si>
  <si>
    <t>12.3.1.1.</t>
  </si>
  <si>
    <t>12.3.1.2.</t>
  </si>
  <si>
    <t>12.3.1.3.</t>
  </si>
  <si>
    <t>12.3.1.4.</t>
  </si>
  <si>
    <t>12.3.2.</t>
  </si>
  <si>
    <t>12.3.3.</t>
  </si>
  <si>
    <t>12.3.4.</t>
  </si>
  <si>
    <t>13.1.</t>
  </si>
  <si>
    <t>13.2.</t>
  </si>
  <si>
    <t>13.3.1.</t>
  </si>
  <si>
    <t>13.3.1.1.</t>
  </si>
  <si>
    <t>13.3.1.2.</t>
  </si>
  <si>
    <t>13.3.1.3.</t>
  </si>
  <si>
    <t>13.3.2.</t>
  </si>
  <si>
    <t>13.3.3.</t>
  </si>
  <si>
    <t>13.3.4.</t>
  </si>
  <si>
    <t>14.1.</t>
  </si>
  <si>
    <t>14.2.</t>
  </si>
  <si>
    <t>14.3.1.</t>
  </si>
  <si>
    <t>14.3.1.1.</t>
  </si>
  <si>
    <t>14.3.1.2.</t>
  </si>
  <si>
    <t>14.3.1.3.</t>
  </si>
  <si>
    <t>14.3.2.</t>
  </si>
  <si>
    <t>14.3.3.</t>
  </si>
  <si>
    <t>14.3.4.</t>
  </si>
  <si>
    <t>Новикова Валентина Ивановна</t>
  </si>
  <si>
    <t>880000О.99.0.АЭ22АА10000</t>
  </si>
  <si>
    <t>880000О.99.0.АЭ22АА19000</t>
  </si>
  <si>
    <t>880000О.99.0.АЭ22АА28000</t>
  </si>
  <si>
    <t>880000О.99.0.АЭ22АА37000</t>
  </si>
  <si>
    <t>880000О.99.0.АЭ22АА55000</t>
  </si>
  <si>
    <t>880000О.99.0.АЭ22АА64000</t>
  </si>
  <si>
    <t>870000О.99.0.АЭ25АА73000</t>
  </si>
  <si>
    <t>870000О.99.0.АЭ25АА80000</t>
  </si>
  <si>
    <t>870000О.99.0.АЭ25АА79000</t>
  </si>
  <si>
    <t>870000О.99.0.АЭ25АА78000</t>
  </si>
  <si>
    <t>870000О.99.0.АЭ25АА77000</t>
  </si>
  <si>
    <t>870000О.99.0.АЭ25АА76000</t>
  </si>
  <si>
    <t>880000О.99.0.АЭ26АА10000</t>
  </si>
  <si>
    <t>880000О.99.0.АЭ26АА19000</t>
  </si>
  <si>
    <t>880000О.99.0.АЭ26АА28000</t>
  </si>
  <si>
    <t>880000О.99.0.АЭ26АА37000</t>
  </si>
  <si>
    <t>880000О.99.0.АЭ26АА55000</t>
  </si>
  <si>
    <t>880000О.99.0.АЭ26АА64000</t>
  </si>
  <si>
    <t>870000О.99.0.АЭ25АА75000</t>
  </si>
  <si>
    <t>«30 »   декабря 2021 г.</t>
  </si>
  <si>
    <t>на 2022 год и плановый период 2023-2024 годов</t>
  </si>
  <si>
    <t>22889000Р69101010001002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</si>
  <si>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
Гражданин при наличии в семье инвалида или инвалидов, в том числе ребенка-инвалида или детей-инвалидов, нуждающихся в постоянном постороннем уходе; 
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
Гражданин при наличии иных обстоятельств, которые ухудшают или способны ухудшить условия его жизнедеятельности; 
Гражданин при наличии ребенка или детей (в том числе находящихся под опекой, попечительством), испытывающих трудности в социальной адаптации; 
Гражданин при отсутствии возможности обеспечения ухода (в том числе временного) за инвалидом, ребенком, детьми, а также отсутствие попечения над ними; 
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
Гражданин при отсутствии работы и средств к существованию; 
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</si>
  <si>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880000О.99.0.АЭ22АА10001</t>
  </si>
  <si>
    <t>870000О.99.0.АЭ25АА72000</t>
  </si>
  <si>
    <t xml:space="preserve">Гражданин полностью утративший способность либо возможность осуществлять самообслуживание, самостоятельно передвигаться, обеспечивать основные </t>
  </si>
  <si>
    <t>2022 год (очередной финансовый год)</t>
  </si>
  <si>
    <t>2023 год 
(1-й год планового периода)</t>
  </si>
  <si>
    <t>2024 год 
(2-й год планового периода)</t>
  </si>
  <si>
    <t>2022 год 
(очередной финансовый год)</t>
  </si>
  <si>
    <t>2024 год
 (2-й год планового периода)</t>
  </si>
  <si>
    <t>215.3.</t>
  </si>
  <si>
    <t>Заместитель Председателя Правительства Тверской области - Министр социальной защиты населения Тверской области</t>
  </si>
  <si>
    <t>22889000Р69100310002002</t>
  </si>
  <si>
    <t>государственное бюджетное учреждение "Комплексный центр социального обслуживания населения" Спировского муниципального округа</t>
  </si>
  <si>
    <t>Ишенина Валентина Алексеевна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</si>
</sst>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0.0000000000"/>
    <numFmt numFmtId="166" formatCode="#,##0.0000000000"/>
  </numFmts>
  <fonts count="12">
    <font>
      <sz val="10"/>
      <color rgb="FF000000"/>
      <name val="Times New Roman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164" fontId="0" fillId="0" borderId="0">
      <alignment vertical="top" wrapText="1"/>
    </xf>
    <xf numFmtId="0" fontId="1" fillId="0" borderId="0"/>
  </cellStyleXfs>
  <cellXfs count="72">
    <xf numFmtId="164" fontId="0" fillId="0" borderId="0" xfId="0" applyNumberFormat="1" applyFont="1" applyFill="1" applyAlignment="1">
      <alignment vertical="top" wrapText="1"/>
    </xf>
    <xf numFmtId="0" fontId="0" fillId="0" borderId="0" xfId="0" applyNumberFormat="1" applyFont="1" applyFill="1" applyAlignment="1">
      <alignment horizontal="left" wrapText="1"/>
    </xf>
    <xf numFmtId="0" fontId="0" fillId="0" borderId="0" xfId="0" applyNumberFormat="1" applyFont="1" applyFill="1" applyAlignment="1">
      <alignment vertical="top" wrapText="1"/>
    </xf>
    <xf numFmtId="0" fontId="5" fillId="0" borderId="3" xfId="0" applyNumberFormat="1" applyFont="1" applyFill="1" applyBorder="1" applyAlignment="1">
      <alignment vertical="top" wrapText="1"/>
    </xf>
    <xf numFmtId="4" fontId="5" fillId="0" borderId="3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left" vertical="top" wrapText="1"/>
    </xf>
    <xf numFmtId="2" fontId="0" fillId="0" borderId="0" xfId="0" applyNumberFormat="1" applyFont="1" applyFill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" fontId="0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vertical="center" wrapText="1"/>
    </xf>
    <xf numFmtId="165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top" wrapText="1"/>
    </xf>
    <xf numFmtId="0" fontId="9" fillId="0" borderId="3" xfId="0" applyNumberFormat="1" applyFont="1" applyFill="1" applyBorder="1" applyAlignment="1">
      <alignment vertical="top" wrapText="1"/>
    </xf>
    <xf numFmtId="0" fontId="8" fillId="0" borderId="3" xfId="0" applyNumberFormat="1" applyFont="1" applyFill="1" applyBorder="1" applyAlignment="1">
      <alignment vertical="top" wrapText="1"/>
    </xf>
    <xf numFmtId="49" fontId="8" fillId="0" borderId="3" xfId="0" applyNumberFormat="1" applyFont="1" applyFill="1" applyBorder="1" applyAlignment="1">
      <alignment horizontal="center" vertical="top" wrapText="1"/>
    </xf>
    <xf numFmtId="0" fontId="8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10" fillId="0" borderId="3" xfId="0" applyNumberFormat="1" applyFont="1" applyFill="1" applyBorder="1" applyAlignment="1">
      <alignment vertical="top" wrapText="1"/>
    </xf>
    <xf numFmtId="166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ill="1" applyBorder="1" applyAlignment="1">
      <alignment horizontal="center" vertical="top" wrapText="1"/>
    </xf>
    <xf numFmtId="0" fontId="0" fillId="0" borderId="0" xfId="0" applyNumberFormat="1" applyFill="1" applyAlignment="1">
      <alignment horizontal="right" wrapText="1"/>
    </xf>
    <xf numFmtId="0" fontId="4" fillId="0" borderId="0" xfId="0" applyNumberFormat="1" applyFont="1" applyFill="1" applyAlignment="1">
      <alignment vertical="top" wrapText="1"/>
    </xf>
    <xf numFmtId="164" fontId="4" fillId="0" borderId="0" xfId="0" applyNumberFormat="1" applyFont="1" applyFill="1" applyAlignment="1">
      <alignment vertical="top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7" fillId="0" borderId="3" xfId="1" applyFont="1" applyBorder="1" applyAlignment="1">
      <alignment horizontal="center" vertical="center" textRotation="90" wrapText="1"/>
    </xf>
    <xf numFmtId="49" fontId="6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left" vertical="top" wrapText="1"/>
    </xf>
    <xf numFmtId="0" fontId="4" fillId="0" borderId="3" xfId="0" applyNumberFormat="1" applyFont="1" applyFill="1" applyBorder="1" applyAlignment="1">
      <alignment vertical="top" wrapText="1"/>
    </xf>
    <xf numFmtId="4" fontId="4" fillId="0" borderId="3" xfId="0" applyNumberFormat="1" applyFont="1" applyFill="1" applyBorder="1" applyAlignment="1">
      <alignment vertical="top" wrapText="1"/>
    </xf>
    <xf numFmtId="2" fontId="4" fillId="0" borderId="3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vertical="top" wrapText="1"/>
    </xf>
    <xf numFmtId="4" fontId="4" fillId="0" borderId="4" xfId="0" applyNumberFormat="1" applyFont="1" applyFill="1" applyBorder="1" applyAlignment="1">
      <alignment vertical="top" wrapText="1"/>
    </xf>
    <xf numFmtId="2" fontId="4" fillId="0" borderId="4" xfId="0" applyNumberFormat="1" applyFont="1" applyFill="1" applyBorder="1" applyAlignment="1">
      <alignment horizontal="center" vertical="top" wrapText="1"/>
    </xf>
    <xf numFmtId="164" fontId="4" fillId="0" borderId="3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164" fontId="8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wrapText="1"/>
    </xf>
    <xf numFmtId="0" fontId="0" fillId="0" borderId="0" xfId="0" applyNumberFormat="1" applyFill="1" applyAlignment="1">
      <alignment horizontal="left" wrapText="1"/>
    </xf>
    <xf numFmtId="0" fontId="0" fillId="0" borderId="0" xfId="0" applyNumberFormat="1" applyFont="1" applyFill="1" applyAlignment="1">
      <alignment horizontal="right" wrapText="1"/>
    </xf>
    <xf numFmtId="0" fontId="0" fillId="0" borderId="0" xfId="0" applyNumberFormat="1" applyFont="1" applyFill="1" applyAlignment="1">
      <alignment horizontal="right" vertical="top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wrapText="1"/>
    </xf>
    <xf numFmtId="0" fontId="8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center" wrapText="1"/>
    </xf>
    <xf numFmtId="0" fontId="0" fillId="0" borderId="1" xfId="0" applyNumberFormat="1" applyFont="1" applyFill="1" applyBorder="1" applyAlignment="1">
      <alignment horizontal="right" wrapText="1"/>
    </xf>
    <xf numFmtId="0" fontId="0" fillId="0" borderId="1" xfId="0" applyNumberFormat="1" applyFont="1" applyFill="1" applyBorder="1" applyAlignment="1">
      <alignment horizontal="center" wrapText="1"/>
    </xf>
    <xf numFmtId="0" fontId="0" fillId="0" borderId="0" xfId="0" applyNumberFormat="1" applyFill="1" applyAlignment="1">
      <alignment horizontal="center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center" textRotation="90" wrapText="1"/>
    </xf>
    <xf numFmtId="0" fontId="11" fillId="0" borderId="2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center" vertical="center" textRotation="90" wrapText="1"/>
    </xf>
    <xf numFmtId="0" fontId="4" fillId="0" borderId="5" xfId="0" applyNumberFormat="1" applyFont="1" applyFill="1" applyBorder="1" applyAlignment="1">
      <alignment horizontal="center" vertical="center" textRotation="90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abSelected="1" view="pageBreakPreview" topLeftCell="A4" zoomScale="60" zoomScaleNormal="100" workbookViewId="0">
      <selection activeCell="H50" sqref="H50"/>
    </sheetView>
  </sheetViews>
  <sheetFormatPr defaultRowHeight="12.75"/>
  <cols>
    <col min="1" max="1" width="12" customWidth="1"/>
    <col min="2" max="2" width="42" customWidth="1"/>
    <col min="3" max="3" width="15.1640625" customWidth="1"/>
    <col min="4" max="4" width="5.83203125" customWidth="1"/>
    <col min="5" max="6" width="15" customWidth="1"/>
    <col min="7" max="7" width="60.83203125" customWidth="1"/>
  </cols>
  <sheetData>
    <row r="1" spans="1:7">
      <c r="A1" t="s">
        <v>0</v>
      </c>
    </row>
    <row r="2" spans="1:7" ht="43.35" customHeight="1">
      <c r="A2" s="49" t="s">
        <v>0</v>
      </c>
      <c r="B2" s="49" t="s">
        <v>0</v>
      </c>
      <c r="C2" s="49" t="s">
        <v>0</v>
      </c>
      <c r="D2" s="49" t="s">
        <v>0</v>
      </c>
      <c r="E2" s="53" t="s">
        <v>1</v>
      </c>
      <c r="F2" s="53"/>
      <c r="G2" s="53"/>
    </row>
    <row r="3" spans="1:7" ht="18" customHeight="1">
      <c r="A3" s="49" t="s">
        <v>0</v>
      </c>
      <c r="B3" s="49" t="s">
        <v>0</v>
      </c>
      <c r="C3" s="49" t="s">
        <v>0</v>
      </c>
      <c r="D3" s="49" t="s">
        <v>0</v>
      </c>
      <c r="E3" s="54" t="s">
        <v>0</v>
      </c>
      <c r="F3" s="54" t="s">
        <v>0</v>
      </c>
      <c r="G3" s="54" t="s">
        <v>0</v>
      </c>
    </row>
    <row r="4" spans="1:7" ht="18" customHeight="1">
      <c r="A4" s="49" t="s">
        <v>0</v>
      </c>
      <c r="B4" s="49" t="s">
        <v>0</v>
      </c>
      <c r="C4" s="49" t="s">
        <v>0</v>
      </c>
      <c r="D4" s="49" t="s">
        <v>0</v>
      </c>
      <c r="E4" s="54" t="s">
        <v>0</v>
      </c>
      <c r="F4" s="54" t="s">
        <v>0</v>
      </c>
      <c r="G4" s="54" t="s">
        <v>0</v>
      </c>
    </row>
    <row r="5" spans="1:7" ht="77.25" customHeight="1">
      <c r="A5" s="49" t="s">
        <v>0</v>
      </c>
      <c r="B5" s="49" t="s">
        <v>0</v>
      </c>
      <c r="C5" s="49" t="s">
        <v>0</v>
      </c>
      <c r="D5" s="49" t="s">
        <v>0</v>
      </c>
      <c r="E5" s="55" t="s">
        <v>2</v>
      </c>
      <c r="F5" s="55"/>
      <c r="G5" s="55"/>
    </row>
    <row r="6" spans="1:7" ht="12.75" customHeight="1">
      <c r="A6" s="49" t="s">
        <v>0</v>
      </c>
      <c r="B6" s="49" t="s">
        <v>0</v>
      </c>
      <c r="C6" s="49" t="s">
        <v>0</v>
      </c>
      <c r="D6" s="49" t="s">
        <v>0</v>
      </c>
      <c r="E6" s="55" t="s">
        <v>3</v>
      </c>
      <c r="F6" s="55"/>
      <c r="G6" s="55"/>
    </row>
    <row r="7" spans="1:7" ht="35.25" customHeight="1">
      <c r="A7" s="49" t="s">
        <v>0</v>
      </c>
      <c r="B7" s="49" t="s">
        <v>0</v>
      </c>
      <c r="C7" s="49" t="s">
        <v>0</v>
      </c>
      <c r="D7" s="49" t="s">
        <v>0</v>
      </c>
      <c r="E7" s="56" t="s">
        <v>467</v>
      </c>
      <c r="F7" s="57"/>
      <c r="G7" s="57"/>
    </row>
    <row r="8" spans="1:7" ht="30.4" customHeight="1">
      <c r="A8" s="49" t="s">
        <v>0</v>
      </c>
      <c r="B8" s="49" t="s">
        <v>0</v>
      </c>
      <c r="C8" s="49" t="s">
        <v>0</v>
      </c>
      <c r="D8" s="49" t="s">
        <v>0</v>
      </c>
      <c r="E8" s="58" t="s">
        <v>4</v>
      </c>
      <c r="F8" s="58"/>
      <c r="G8" s="58"/>
    </row>
    <row r="9" spans="1:7" ht="31.35" customHeight="1">
      <c r="A9" s="49" t="s">
        <v>0</v>
      </c>
      <c r="B9" s="49" t="s">
        <v>0</v>
      </c>
      <c r="C9" s="49" t="s">
        <v>0</v>
      </c>
      <c r="D9" s="49" t="s">
        <v>0</v>
      </c>
      <c r="E9" s="48" t="s">
        <v>0</v>
      </c>
      <c r="F9" s="48" t="s">
        <v>0</v>
      </c>
      <c r="G9" s="27" t="s">
        <v>434</v>
      </c>
    </row>
    <row r="10" spans="1:7" ht="12.75" customHeight="1">
      <c r="A10" s="49" t="s">
        <v>0</v>
      </c>
      <c r="B10" s="49" t="s">
        <v>0</v>
      </c>
      <c r="C10" s="49" t="s">
        <v>0</v>
      </c>
      <c r="D10" s="49" t="s">
        <v>0</v>
      </c>
      <c r="E10" s="48" t="s">
        <v>0</v>
      </c>
      <c r="F10" s="48" t="s">
        <v>0</v>
      </c>
      <c r="G10" s="1" t="s">
        <v>5</v>
      </c>
    </row>
    <row r="11" spans="1:7" ht="12.75" customHeight="1">
      <c r="A11" s="49" t="s">
        <v>0</v>
      </c>
      <c r="B11" s="49" t="s">
        <v>0</v>
      </c>
      <c r="C11" s="49" t="s">
        <v>0</v>
      </c>
      <c r="D11" s="49" t="s">
        <v>0</v>
      </c>
      <c r="E11" s="48" t="s">
        <v>0</v>
      </c>
      <c r="F11" s="48" t="s">
        <v>0</v>
      </c>
      <c r="G11" s="50" t="s">
        <v>6</v>
      </c>
    </row>
    <row r="12" spans="1:7" ht="12.75" customHeight="1">
      <c r="A12" s="49" t="s">
        <v>0</v>
      </c>
      <c r="B12" s="49" t="s">
        <v>0</v>
      </c>
      <c r="C12" s="49" t="s">
        <v>0</v>
      </c>
      <c r="D12" s="49" t="s">
        <v>0</v>
      </c>
      <c r="E12" s="48" t="s">
        <v>0</v>
      </c>
      <c r="F12" s="48" t="s">
        <v>0</v>
      </c>
      <c r="G12" s="51" t="s">
        <v>454</v>
      </c>
    </row>
    <row r="13" spans="1:7" ht="30.2" customHeight="1">
      <c r="A13" s="49" t="s">
        <v>0</v>
      </c>
      <c r="B13" s="49" t="s">
        <v>0</v>
      </c>
      <c r="C13" s="49" t="s">
        <v>0</v>
      </c>
      <c r="D13" s="49" t="s">
        <v>0</v>
      </c>
      <c r="E13" s="57" t="s">
        <v>7</v>
      </c>
      <c r="F13" s="57"/>
      <c r="G13" s="57"/>
    </row>
    <row r="14" spans="1:7" ht="12.75" customHeight="1">
      <c r="A14" s="49" t="s">
        <v>0</v>
      </c>
      <c r="B14" s="49" t="s">
        <v>0</v>
      </c>
      <c r="C14" s="49" t="s">
        <v>0</v>
      </c>
      <c r="D14" s="49" t="s">
        <v>0</v>
      </c>
      <c r="E14" s="58" t="s">
        <v>8</v>
      </c>
      <c r="F14" s="58"/>
      <c r="G14" s="58"/>
    </row>
    <row r="15" spans="1:7" ht="27.2" customHeight="1">
      <c r="A15" s="49" t="s">
        <v>0</v>
      </c>
      <c r="B15" s="49" t="s">
        <v>0</v>
      </c>
      <c r="C15" s="49" t="s">
        <v>0</v>
      </c>
      <c r="D15" s="49" t="s">
        <v>0</v>
      </c>
      <c r="E15" s="48" t="s">
        <v>0</v>
      </c>
      <c r="F15" s="48" t="s">
        <v>0</v>
      </c>
      <c r="G15" s="52" t="s">
        <v>470</v>
      </c>
    </row>
    <row r="16" spans="1:7" ht="12.75" customHeight="1">
      <c r="A16" s="49" t="s">
        <v>0</v>
      </c>
      <c r="B16" s="49" t="s">
        <v>0</v>
      </c>
      <c r="C16" s="49" t="s">
        <v>0</v>
      </c>
      <c r="D16" s="49" t="s">
        <v>0</v>
      </c>
      <c r="E16" s="48" t="s">
        <v>0</v>
      </c>
      <c r="F16" s="48" t="s">
        <v>0</v>
      </c>
      <c r="G16" s="1" t="s">
        <v>5</v>
      </c>
    </row>
    <row r="17" spans="1:7" ht="12.75" customHeight="1">
      <c r="A17" s="49" t="s">
        <v>0</v>
      </c>
      <c r="B17" s="49" t="s">
        <v>0</v>
      </c>
      <c r="C17" s="49" t="s">
        <v>0</v>
      </c>
      <c r="D17" s="49" t="s">
        <v>0</v>
      </c>
      <c r="E17" s="48" t="s">
        <v>0</v>
      </c>
      <c r="F17" s="48" t="s">
        <v>0</v>
      </c>
      <c r="G17" s="50" t="s">
        <v>9</v>
      </c>
    </row>
    <row r="18" spans="1:7" ht="12.75" customHeight="1">
      <c r="A18" s="49" t="s">
        <v>0</v>
      </c>
      <c r="B18" s="49" t="s">
        <v>0</v>
      </c>
      <c r="C18" s="49" t="s">
        <v>0</v>
      </c>
      <c r="D18" s="49" t="s">
        <v>0</v>
      </c>
      <c r="E18" s="48" t="s">
        <v>0</v>
      </c>
      <c r="F18" s="48" t="s">
        <v>0</v>
      </c>
      <c r="G18" s="51" t="s">
        <v>454</v>
      </c>
    </row>
    <row r="19" spans="1:7" ht="23.65" customHeight="1">
      <c r="A19" s="49" t="s">
        <v>0</v>
      </c>
      <c r="B19" s="49" t="s">
        <v>0</v>
      </c>
      <c r="C19" s="49" t="s">
        <v>0</v>
      </c>
      <c r="D19" s="49" t="s">
        <v>0</v>
      </c>
      <c r="E19" s="57" t="s">
        <v>10</v>
      </c>
      <c r="F19" s="57"/>
      <c r="G19" s="57"/>
    </row>
    <row r="20" spans="1:7" ht="29.45" customHeight="1">
      <c r="A20" s="49" t="s">
        <v>0</v>
      </c>
      <c r="B20" s="49" t="s">
        <v>0</v>
      </c>
      <c r="C20" s="49" t="s">
        <v>0</v>
      </c>
      <c r="D20" s="49" t="s">
        <v>0</v>
      </c>
      <c r="E20" s="58" t="s">
        <v>11</v>
      </c>
      <c r="F20" s="58"/>
      <c r="G20" s="58"/>
    </row>
    <row r="21" spans="1:7" ht="25.9" customHeight="1">
      <c r="A21" s="49" t="s">
        <v>0</v>
      </c>
      <c r="B21" s="49" t="s">
        <v>0</v>
      </c>
      <c r="C21" s="49" t="s">
        <v>0</v>
      </c>
      <c r="D21" s="49" t="s">
        <v>0</v>
      </c>
      <c r="E21" s="48" t="s">
        <v>0</v>
      </c>
      <c r="F21" s="48" t="s">
        <v>0</v>
      </c>
      <c r="G21" s="50"/>
    </row>
    <row r="22" spans="1:7" ht="12.75" customHeight="1">
      <c r="A22" s="49" t="s">
        <v>0</v>
      </c>
      <c r="B22" s="49" t="s">
        <v>0</v>
      </c>
      <c r="C22" s="49" t="s">
        <v>0</v>
      </c>
      <c r="D22" s="49" t="s">
        <v>0</v>
      </c>
      <c r="E22" s="48" t="s">
        <v>0</v>
      </c>
      <c r="F22" s="48" t="s">
        <v>0</v>
      </c>
      <c r="G22" s="48" t="s">
        <v>5</v>
      </c>
    </row>
    <row r="23" spans="1:7" ht="12.75" customHeight="1">
      <c r="A23" s="49" t="s">
        <v>0</v>
      </c>
      <c r="B23" s="49" t="s">
        <v>0</v>
      </c>
      <c r="C23" s="49" t="s">
        <v>0</v>
      </c>
      <c r="D23" s="49" t="s">
        <v>0</v>
      </c>
      <c r="E23" s="48" t="s">
        <v>0</v>
      </c>
      <c r="F23" s="48" t="s">
        <v>0</v>
      </c>
      <c r="G23" s="50" t="s">
        <v>12</v>
      </c>
    </row>
    <row r="24" spans="1:7" ht="12.75" customHeight="1">
      <c r="A24" s="49" t="s">
        <v>0</v>
      </c>
      <c r="B24" s="49" t="s">
        <v>0</v>
      </c>
      <c r="C24" s="49" t="s">
        <v>0</v>
      </c>
      <c r="D24" s="49" t="s">
        <v>0</v>
      </c>
      <c r="E24" s="48" t="s">
        <v>0</v>
      </c>
      <c r="F24" s="48" t="s">
        <v>0</v>
      </c>
      <c r="G24" s="51" t="s">
        <v>454</v>
      </c>
    </row>
    <row r="25" spans="1:7" ht="18" customHeight="1">
      <c r="A25" s="49" t="s">
        <v>0</v>
      </c>
      <c r="B25" s="49" t="s">
        <v>0</v>
      </c>
      <c r="C25" s="49" t="s">
        <v>0</v>
      </c>
      <c r="D25" s="49" t="s">
        <v>0</v>
      </c>
      <c r="E25" s="48" t="s">
        <v>0</v>
      </c>
      <c r="F25" s="48" t="s">
        <v>0</v>
      </c>
      <c r="G25" s="48" t="s">
        <v>0</v>
      </c>
    </row>
    <row r="26" spans="1:7" ht="24.95" customHeight="1">
      <c r="A26" s="54" t="s">
        <v>13</v>
      </c>
      <c r="B26" s="54"/>
      <c r="C26" s="54"/>
      <c r="D26" s="54"/>
      <c r="E26" s="54"/>
      <c r="F26" s="54"/>
      <c r="G26" s="54"/>
    </row>
    <row r="27" spans="1:7" ht="12.75" customHeight="1">
      <c r="A27" s="56" t="s">
        <v>469</v>
      </c>
      <c r="B27" s="57"/>
      <c r="C27" s="57"/>
      <c r="D27" s="57"/>
      <c r="E27" s="57"/>
      <c r="F27" s="57"/>
      <c r="G27" s="57"/>
    </row>
    <row r="28" spans="1:7" ht="12.75" customHeight="1">
      <c r="A28" s="59" t="s">
        <v>14</v>
      </c>
      <c r="B28" s="59"/>
      <c r="C28" s="59"/>
      <c r="D28" s="59"/>
      <c r="E28" s="59"/>
      <c r="F28" s="59"/>
      <c r="G28" s="59"/>
    </row>
    <row r="29" spans="1:7" ht="18" customHeight="1">
      <c r="A29" s="60" t="s">
        <v>455</v>
      </c>
      <c r="B29" s="57"/>
      <c r="C29" s="57"/>
      <c r="D29" s="57"/>
      <c r="E29" s="57"/>
      <c r="F29" s="57"/>
      <c r="G29" s="57"/>
    </row>
  </sheetData>
  <mergeCells count="13">
    <mergeCell ref="A27:G27"/>
    <mergeCell ref="A28:G28"/>
    <mergeCell ref="A29:G29"/>
    <mergeCell ref="E13:G13"/>
    <mergeCell ref="E14:G14"/>
    <mergeCell ref="E19:G19"/>
    <mergeCell ref="E20:G20"/>
    <mergeCell ref="A26:G26"/>
    <mergeCell ref="E2:G4"/>
    <mergeCell ref="E5:G5"/>
    <mergeCell ref="E6:G6"/>
    <mergeCell ref="E7:G7"/>
    <mergeCell ref="E8:G8"/>
  </mergeCells>
  <pageMargins left="0.19685039370078741" right="0.19685039370078741" top="0.19685039370078741" bottom="0.19685039370078741" header="0.31496062992125984" footer="0.31496062992125984"/>
  <pageSetup paperSize="9" scale="90" orientation="landscape" r:id="rId1"/>
  <headerFooter>
    <oddFooter>&amp;C&amp;P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S29"/>
  <sheetViews>
    <sheetView topLeftCell="A28" zoomScale="69" zoomScaleNormal="69" workbookViewId="0">
      <selection activeCell="L30" sqref="L30"/>
    </sheetView>
  </sheetViews>
  <sheetFormatPr defaultRowHeight="12.75"/>
  <cols>
    <col min="1" max="1" width="43.83203125" customWidth="1"/>
    <col min="2" max="2" width="22.6640625" customWidth="1"/>
    <col min="3" max="3" width="30" customWidth="1"/>
    <col min="4" max="4" width="15" customWidth="1"/>
    <col min="5" max="5" width="18.1640625" customWidth="1"/>
    <col min="6" max="8" width="15" customWidth="1"/>
    <col min="9" max="9" width="14.83203125" customWidth="1"/>
    <col min="10" max="10" width="15.6640625" customWidth="1"/>
    <col min="11" max="11" width="8.83203125" customWidth="1"/>
    <col min="12" max="14" width="9" customWidth="1"/>
    <col min="15" max="15" width="8.83203125" customWidth="1"/>
    <col min="16" max="17" width="9.1640625" customWidth="1"/>
    <col min="18" max="18" width="10.6640625" customWidth="1"/>
    <col min="19" max="19" width="21.1640625" customWidth="1"/>
  </cols>
  <sheetData>
    <row r="1" spans="1:19">
      <c r="A1" s="2" t="s">
        <v>0</v>
      </c>
    </row>
    <row r="2" spans="1:19" ht="31.35" customHeight="1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19" ht="33.950000000000003" customHeight="1">
      <c r="A3" s="63" t="s">
        <v>16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1:19" ht="188.25" customHeight="1">
      <c r="A4" s="64" t="s">
        <v>173</v>
      </c>
      <c r="B4" s="64" t="s">
        <v>174</v>
      </c>
      <c r="C4" s="64" t="s">
        <v>175</v>
      </c>
      <c r="D4" s="64" t="s">
        <v>176</v>
      </c>
      <c r="E4" s="64"/>
      <c r="F4" s="64"/>
      <c r="G4" s="64" t="s">
        <v>177</v>
      </c>
      <c r="H4" s="64"/>
      <c r="I4" s="64" t="s">
        <v>178</v>
      </c>
      <c r="J4" s="64"/>
      <c r="K4" s="61" t="s">
        <v>20</v>
      </c>
      <c r="L4" s="61"/>
      <c r="M4" s="61"/>
      <c r="N4" s="61"/>
      <c r="O4" s="61"/>
      <c r="P4" s="61"/>
      <c r="Q4" s="61" t="s">
        <v>21</v>
      </c>
      <c r="R4" s="61"/>
      <c r="S4" s="61"/>
    </row>
    <row r="5" spans="1:19" ht="36.75" customHeight="1">
      <c r="A5" s="64"/>
      <c r="B5" s="64"/>
      <c r="C5" s="64"/>
      <c r="D5" s="64" t="s">
        <v>22</v>
      </c>
      <c r="E5" s="64" t="s">
        <v>23</v>
      </c>
      <c r="F5" s="64" t="s">
        <v>24</v>
      </c>
      <c r="G5" s="64" t="s">
        <v>25</v>
      </c>
      <c r="H5" s="64" t="s">
        <v>26</v>
      </c>
      <c r="I5" s="64"/>
      <c r="J5" s="64"/>
      <c r="K5" s="61" t="s">
        <v>461</v>
      </c>
      <c r="L5" s="61"/>
      <c r="M5" s="61" t="s">
        <v>462</v>
      </c>
      <c r="N5" s="61"/>
      <c r="O5" s="61" t="s">
        <v>463</v>
      </c>
      <c r="P5" s="61"/>
      <c r="Q5" s="61" t="s">
        <v>0</v>
      </c>
      <c r="R5" s="61" t="s">
        <v>0</v>
      </c>
      <c r="S5" s="61" t="s">
        <v>0</v>
      </c>
    </row>
    <row r="6" spans="1:19" ht="71.25" customHeight="1">
      <c r="A6" s="64"/>
      <c r="B6" s="64"/>
      <c r="C6" s="64"/>
      <c r="D6" s="64"/>
      <c r="E6" s="64"/>
      <c r="F6" s="64"/>
      <c r="G6" s="64"/>
      <c r="H6" s="64"/>
      <c r="I6" s="35" t="s">
        <v>27</v>
      </c>
      <c r="J6" s="35" t="s">
        <v>28</v>
      </c>
      <c r="K6" s="32" t="s">
        <v>29</v>
      </c>
      <c r="L6" s="32" t="s">
        <v>30</v>
      </c>
      <c r="M6" s="32" t="s">
        <v>29</v>
      </c>
      <c r="N6" s="32" t="s">
        <v>30</v>
      </c>
      <c r="O6" s="32" t="s">
        <v>29</v>
      </c>
      <c r="P6" s="32" t="s">
        <v>30</v>
      </c>
      <c r="Q6" s="32" t="s">
        <v>31</v>
      </c>
      <c r="R6" s="32" t="s">
        <v>32</v>
      </c>
      <c r="S6" s="32" t="s">
        <v>33</v>
      </c>
    </row>
    <row r="7" spans="1:19" ht="20.100000000000001" customHeight="1">
      <c r="A7" s="32" t="s">
        <v>34</v>
      </c>
      <c r="B7" s="32" t="s">
        <v>35</v>
      </c>
      <c r="C7" s="32" t="s">
        <v>36</v>
      </c>
      <c r="D7" s="32" t="s">
        <v>37</v>
      </c>
      <c r="E7" s="32" t="s">
        <v>38</v>
      </c>
      <c r="F7" s="32" t="s">
        <v>39</v>
      </c>
      <c r="G7" s="32" t="s">
        <v>40</v>
      </c>
      <c r="H7" s="32" t="s">
        <v>41</v>
      </c>
      <c r="I7" s="32" t="s">
        <v>42</v>
      </c>
      <c r="J7" s="32" t="s">
        <v>43</v>
      </c>
      <c r="K7" s="32" t="s">
        <v>44</v>
      </c>
      <c r="L7" s="32" t="s">
        <v>45</v>
      </c>
      <c r="M7" s="32" t="s">
        <v>46</v>
      </c>
      <c r="N7" s="32" t="s">
        <v>47</v>
      </c>
      <c r="O7" s="32" t="s">
        <v>48</v>
      </c>
      <c r="P7" s="32" t="s">
        <v>49</v>
      </c>
      <c r="Q7" s="32" t="s">
        <v>50</v>
      </c>
      <c r="R7" s="32" t="s">
        <v>51</v>
      </c>
      <c r="S7" s="32" t="s">
        <v>52</v>
      </c>
    </row>
    <row r="8" spans="1:19" ht="196.35" customHeight="1">
      <c r="A8" s="36" t="s">
        <v>435</v>
      </c>
      <c r="B8" s="3" t="s">
        <v>57</v>
      </c>
      <c r="C8" s="3" t="s">
        <v>53</v>
      </c>
      <c r="D8" s="3" t="s">
        <v>58</v>
      </c>
      <c r="E8" s="3" t="s">
        <v>53</v>
      </c>
      <c r="F8" s="3" t="s">
        <v>0</v>
      </c>
      <c r="G8" s="3" t="s">
        <v>54</v>
      </c>
      <c r="H8" s="3" t="s">
        <v>0</v>
      </c>
      <c r="I8" s="3" t="s">
        <v>55</v>
      </c>
      <c r="J8" s="3" t="s">
        <v>56</v>
      </c>
      <c r="K8" s="4" t="s">
        <v>0</v>
      </c>
      <c r="L8" s="4">
        <v>75</v>
      </c>
      <c r="M8" s="4" t="s">
        <v>0</v>
      </c>
      <c r="N8" s="4">
        <f>L8</f>
        <v>75</v>
      </c>
      <c r="O8" s="4" t="s">
        <v>0</v>
      </c>
      <c r="P8" s="4">
        <f>N8</f>
        <v>75</v>
      </c>
      <c r="Q8" s="17" t="s">
        <v>181</v>
      </c>
      <c r="R8" s="17" t="s">
        <v>180</v>
      </c>
      <c r="S8" s="5" t="s">
        <v>179</v>
      </c>
    </row>
    <row r="9" spans="1:19" ht="196.35" customHeight="1">
      <c r="A9" s="36" t="s">
        <v>436</v>
      </c>
      <c r="B9" s="3" t="s">
        <v>57</v>
      </c>
      <c r="C9" s="3" t="s">
        <v>53</v>
      </c>
      <c r="D9" s="3" t="s">
        <v>59</v>
      </c>
      <c r="E9" s="3" t="s">
        <v>53</v>
      </c>
      <c r="F9" s="3" t="s">
        <v>0</v>
      </c>
      <c r="G9" s="3" t="s">
        <v>54</v>
      </c>
      <c r="H9" s="3" t="s">
        <v>0</v>
      </c>
      <c r="I9" s="3" t="s">
        <v>55</v>
      </c>
      <c r="J9" s="3" t="s">
        <v>56</v>
      </c>
      <c r="K9" s="4" t="s">
        <v>0</v>
      </c>
      <c r="L9" s="4">
        <v>75</v>
      </c>
      <c r="M9" s="4" t="s">
        <v>0</v>
      </c>
      <c r="N9" s="4">
        <f t="shared" ref="N9:N13" si="0">L9</f>
        <v>75</v>
      </c>
      <c r="O9" s="4" t="s">
        <v>0</v>
      </c>
      <c r="P9" s="4">
        <f t="shared" ref="P9:P13" si="1">N9</f>
        <v>75</v>
      </c>
      <c r="Q9" s="17" t="s">
        <v>181</v>
      </c>
      <c r="R9" s="17" t="s">
        <v>180</v>
      </c>
      <c r="S9" s="5" t="s">
        <v>179</v>
      </c>
    </row>
    <row r="10" spans="1:19" ht="196.35" customHeight="1">
      <c r="A10" s="36" t="s">
        <v>437</v>
      </c>
      <c r="B10" s="3" t="s">
        <v>57</v>
      </c>
      <c r="C10" s="3" t="s">
        <v>53</v>
      </c>
      <c r="D10" s="3" t="s">
        <v>60</v>
      </c>
      <c r="E10" s="3" t="s">
        <v>53</v>
      </c>
      <c r="F10" s="3" t="s">
        <v>0</v>
      </c>
      <c r="G10" s="3" t="s">
        <v>54</v>
      </c>
      <c r="H10" s="3" t="s">
        <v>0</v>
      </c>
      <c r="I10" s="3" t="s">
        <v>55</v>
      </c>
      <c r="J10" s="3" t="s">
        <v>56</v>
      </c>
      <c r="K10" s="4" t="s">
        <v>0</v>
      </c>
      <c r="L10" s="4">
        <v>42</v>
      </c>
      <c r="M10" s="4" t="s">
        <v>0</v>
      </c>
      <c r="N10" s="4">
        <f t="shared" si="0"/>
        <v>42</v>
      </c>
      <c r="O10" s="4" t="s">
        <v>0</v>
      </c>
      <c r="P10" s="4">
        <f t="shared" si="1"/>
        <v>42</v>
      </c>
      <c r="Q10" s="17" t="s">
        <v>181</v>
      </c>
      <c r="R10" s="17" t="s">
        <v>180</v>
      </c>
      <c r="S10" s="5" t="s">
        <v>179</v>
      </c>
    </row>
    <row r="11" spans="1:19" ht="196.35" customHeight="1">
      <c r="A11" s="36" t="s">
        <v>438</v>
      </c>
      <c r="B11" s="3" t="s">
        <v>57</v>
      </c>
      <c r="C11" s="3" t="s">
        <v>53</v>
      </c>
      <c r="D11" s="3" t="s">
        <v>182</v>
      </c>
      <c r="E11" s="3" t="s">
        <v>53</v>
      </c>
      <c r="F11" s="3" t="s">
        <v>0</v>
      </c>
      <c r="G11" s="3" t="s">
        <v>54</v>
      </c>
      <c r="H11" s="3" t="s">
        <v>0</v>
      </c>
      <c r="I11" s="3" t="s">
        <v>55</v>
      </c>
      <c r="J11" s="3" t="s">
        <v>56</v>
      </c>
      <c r="K11" s="4"/>
      <c r="L11" s="4">
        <v>20</v>
      </c>
      <c r="M11" s="4"/>
      <c r="N11" s="4">
        <f t="shared" si="0"/>
        <v>20</v>
      </c>
      <c r="O11" s="4" t="s">
        <v>0</v>
      </c>
      <c r="P11" s="4">
        <f t="shared" si="1"/>
        <v>20</v>
      </c>
      <c r="Q11" s="5" t="s">
        <v>181</v>
      </c>
      <c r="R11" s="5" t="s">
        <v>180</v>
      </c>
      <c r="S11" s="5" t="s">
        <v>179</v>
      </c>
    </row>
    <row r="12" spans="1:19" ht="196.35" customHeight="1">
      <c r="A12" s="36" t="s">
        <v>439</v>
      </c>
      <c r="B12" s="3" t="s">
        <v>57</v>
      </c>
      <c r="C12" s="3" t="s">
        <v>53</v>
      </c>
      <c r="D12" s="3" t="s">
        <v>291</v>
      </c>
      <c r="E12" s="3" t="s">
        <v>53</v>
      </c>
      <c r="F12" s="3" t="s">
        <v>0</v>
      </c>
      <c r="G12" s="3" t="s">
        <v>54</v>
      </c>
      <c r="H12" s="3" t="s">
        <v>0</v>
      </c>
      <c r="I12" s="3" t="s">
        <v>55</v>
      </c>
      <c r="J12" s="3" t="s">
        <v>56</v>
      </c>
      <c r="K12" s="4" t="s">
        <v>0</v>
      </c>
      <c r="L12" s="4">
        <v>1</v>
      </c>
      <c r="M12" s="4" t="s">
        <v>0</v>
      </c>
      <c r="N12" s="4">
        <f t="shared" si="0"/>
        <v>1</v>
      </c>
      <c r="O12" s="4" t="s">
        <v>0</v>
      </c>
      <c r="P12" s="4">
        <f t="shared" si="1"/>
        <v>1</v>
      </c>
      <c r="Q12" s="5" t="s">
        <v>181</v>
      </c>
      <c r="R12" s="5" t="s">
        <v>180</v>
      </c>
      <c r="S12" s="5" t="s">
        <v>179</v>
      </c>
    </row>
    <row r="13" spans="1:19" ht="196.35" customHeight="1">
      <c r="A13" s="36" t="s">
        <v>440</v>
      </c>
      <c r="B13" s="3" t="s">
        <v>57</v>
      </c>
      <c r="C13" s="3" t="s">
        <v>53</v>
      </c>
      <c r="D13" s="3" t="s">
        <v>292</v>
      </c>
      <c r="E13" s="3" t="s">
        <v>53</v>
      </c>
      <c r="F13" s="3" t="s">
        <v>0</v>
      </c>
      <c r="G13" s="3" t="s">
        <v>54</v>
      </c>
      <c r="H13" s="3" t="s">
        <v>0</v>
      </c>
      <c r="I13" s="3" t="s">
        <v>55</v>
      </c>
      <c r="J13" s="3" t="s">
        <v>56</v>
      </c>
      <c r="K13" s="4" t="s">
        <v>0</v>
      </c>
      <c r="L13" s="4">
        <v>1</v>
      </c>
      <c r="M13" s="4" t="s">
        <v>0</v>
      </c>
      <c r="N13" s="4">
        <f t="shared" si="0"/>
        <v>1</v>
      </c>
      <c r="O13" s="4" t="s">
        <v>0</v>
      </c>
      <c r="P13" s="4">
        <f t="shared" si="1"/>
        <v>1</v>
      </c>
      <c r="Q13" s="5" t="s">
        <v>181</v>
      </c>
      <c r="R13" s="5" t="s">
        <v>180</v>
      </c>
      <c r="S13" s="5" t="s">
        <v>179</v>
      </c>
    </row>
    <row r="14" spans="1:19" ht="409.6" customHeight="1">
      <c r="A14" s="36" t="s">
        <v>441</v>
      </c>
      <c r="B14" s="3" t="s">
        <v>61</v>
      </c>
      <c r="C14" s="3" t="s">
        <v>62</v>
      </c>
      <c r="D14" s="3" t="s">
        <v>63</v>
      </c>
      <c r="E14" s="3" t="s">
        <v>53</v>
      </c>
      <c r="F14" s="3" t="s">
        <v>0</v>
      </c>
      <c r="G14" s="3" t="s">
        <v>54</v>
      </c>
      <c r="H14" s="3" t="s">
        <v>0</v>
      </c>
      <c r="I14" s="3" t="s">
        <v>55</v>
      </c>
      <c r="J14" s="3" t="s">
        <v>56</v>
      </c>
      <c r="K14" s="4">
        <v>2577</v>
      </c>
      <c r="L14" s="4"/>
      <c r="M14" s="4">
        <f>K14</f>
        <v>2577</v>
      </c>
      <c r="N14" s="4"/>
      <c r="O14" s="4">
        <f>K14</f>
        <v>2577</v>
      </c>
      <c r="P14" s="4"/>
      <c r="Q14" s="17" t="s">
        <v>181</v>
      </c>
      <c r="R14" s="17" t="s">
        <v>180</v>
      </c>
      <c r="S14" s="5" t="s">
        <v>179</v>
      </c>
    </row>
    <row r="15" spans="1:19" ht="409.6" customHeight="1">
      <c r="A15" s="36" t="s">
        <v>459</v>
      </c>
      <c r="B15" s="3" t="s">
        <v>61</v>
      </c>
      <c r="C15" s="3" t="s">
        <v>62</v>
      </c>
      <c r="D15" s="3" t="s">
        <v>63</v>
      </c>
      <c r="E15" s="3" t="s">
        <v>460</v>
      </c>
      <c r="F15" s="3"/>
      <c r="G15" s="3" t="s">
        <v>54</v>
      </c>
      <c r="H15" s="3" t="s">
        <v>0</v>
      </c>
      <c r="I15" s="3" t="s">
        <v>55</v>
      </c>
      <c r="J15" s="3" t="s">
        <v>56</v>
      </c>
      <c r="K15" s="4">
        <v>1</v>
      </c>
      <c r="L15" s="4" t="s">
        <v>0</v>
      </c>
      <c r="M15" s="4">
        <f t="shared" ref="M15" si="2">K15</f>
        <v>1</v>
      </c>
      <c r="N15" s="4" t="s">
        <v>0</v>
      </c>
      <c r="O15" s="4">
        <f t="shared" ref="O15" si="3">M15</f>
        <v>1</v>
      </c>
      <c r="P15" s="4" t="s">
        <v>0</v>
      </c>
      <c r="Q15" s="17" t="s">
        <v>181</v>
      </c>
      <c r="R15" s="17" t="s">
        <v>180</v>
      </c>
      <c r="S15" s="5" t="s">
        <v>179</v>
      </c>
    </row>
    <row r="16" spans="1:19" ht="409.5" customHeight="1">
      <c r="A16" s="36" t="s">
        <v>442</v>
      </c>
      <c r="B16" s="3" t="s">
        <v>61</v>
      </c>
      <c r="C16" s="3" t="s">
        <v>62</v>
      </c>
      <c r="D16" s="3" t="s">
        <v>63</v>
      </c>
      <c r="E16" s="18" t="s">
        <v>184</v>
      </c>
      <c r="F16" s="3" t="s">
        <v>0</v>
      </c>
      <c r="G16" s="3" t="s">
        <v>54</v>
      </c>
      <c r="H16" s="3" t="s">
        <v>0</v>
      </c>
      <c r="I16" s="3" t="s">
        <v>55</v>
      </c>
      <c r="J16" s="3" t="s">
        <v>56</v>
      </c>
      <c r="K16" s="4">
        <v>45</v>
      </c>
      <c r="L16" s="4" t="s">
        <v>0</v>
      </c>
      <c r="M16" s="4">
        <f t="shared" ref="M16:M27" si="4">K16</f>
        <v>45</v>
      </c>
      <c r="N16" s="4" t="s">
        <v>0</v>
      </c>
      <c r="O16" s="4">
        <f t="shared" ref="O16:O27" si="5">M16</f>
        <v>45</v>
      </c>
      <c r="P16" s="4" t="s">
        <v>0</v>
      </c>
      <c r="Q16" s="17" t="s">
        <v>181</v>
      </c>
      <c r="R16" s="17" t="s">
        <v>180</v>
      </c>
      <c r="S16" s="5" t="s">
        <v>179</v>
      </c>
    </row>
    <row r="17" spans="1:19" ht="409.5" customHeight="1">
      <c r="A17" s="36" t="s">
        <v>443</v>
      </c>
      <c r="B17" s="3" t="s">
        <v>61</v>
      </c>
      <c r="C17" s="3" t="s">
        <v>62</v>
      </c>
      <c r="D17" s="3" t="s">
        <v>63</v>
      </c>
      <c r="E17" s="18" t="s">
        <v>67</v>
      </c>
      <c r="F17" s="3" t="s">
        <v>0</v>
      </c>
      <c r="G17" s="3" t="s">
        <v>54</v>
      </c>
      <c r="H17" s="3" t="s">
        <v>0</v>
      </c>
      <c r="I17" s="3" t="s">
        <v>55</v>
      </c>
      <c r="J17" s="3" t="s">
        <v>56</v>
      </c>
      <c r="K17" s="4">
        <v>260</v>
      </c>
      <c r="L17" s="4" t="s">
        <v>0</v>
      </c>
      <c r="M17" s="4">
        <f t="shared" si="4"/>
        <v>260</v>
      </c>
      <c r="N17" s="4" t="s">
        <v>0</v>
      </c>
      <c r="O17" s="4">
        <f t="shared" si="5"/>
        <v>260</v>
      </c>
      <c r="P17" s="4" t="s">
        <v>0</v>
      </c>
      <c r="Q17" s="17" t="s">
        <v>181</v>
      </c>
      <c r="R17" s="17" t="s">
        <v>180</v>
      </c>
      <c r="S17" s="5" t="s">
        <v>179</v>
      </c>
    </row>
    <row r="18" spans="1:19" ht="409.5" customHeight="1">
      <c r="A18" s="36" t="s">
        <v>444</v>
      </c>
      <c r="B18" s="3" t="s">
        <v>61</v>
      </c>
      <c r="C18" s="3" t="s">
        <v>62</v>
      </c>
      <c r="D18" s="3" t="s">
        <v>63</v>
      </c>
      <c r="E18" s="3" t="s">
        <v>66</v>
      </c>
      <c r="F18" s="32"/>
      <c r="G18" s="3" t="s">
        <v>54</v>
      </c>
      <c r="H18" s="3" t="s">
        <v>0</v>
      </c>
      <c r="I18" s="3" t="s">
        <v>55</v>
      </c>
      <c r="J18" s="3" t="s">
        <v>56</v>
      </c>
      <c r="K18" s="4">
        <v>0</v>
      </c>
      <c r="L18" s="4" t="s">
        <v>0</v>
      </c>
      <c r="M18" s="4">
        <v>0</v>
      </c>
      <c r="N18" s="4" t="s">
        <v>0</v>
      </c>
      <c r="O18" s="4">
        <f t="shared" si="5"/>
        <v>0</v>
      </c>
      <c r="P18" s="4" t="s">
        <v>0</v>
      </c>
      <c r="Q18" s="17" t="s">
        <v>181</v>
      </c>
      <c r="R18" s="17" t="s">
        <v>180</v>
      </c>
      <c r="S18" s="5" t="s">
        <v>179</v>
      </c>
    </row>
    <row r="19" spans="1:19" ht="409.6" customHeight="1">
      <c r="A19" s="36" t="s">
        <v>445</v>
      </c>
      <c r="B19" s="3" t="s">
        <v>61</v>
      </c>
      <c r="C19" s="3" t="s">
        <v>62</v>
      </c>
      <c r="D19" s="3" t="s">
        <v>63</v>
      </c>
      <c r="E19" s="3" t="s">
        <v>65</v>
      </c>
      <c r="F19" s="3" t="s">
        <v>0</v>
      </c>
      <c r="G19" s="3" t="s">
        <v>54</v>
      </c>
      <c r="H19" s="3" t="s">
        <v>0</v>
      </c>
      <c r="I19" s="3" t="s">
        <v>55</v>
      </c>
      <c r="J19" s="3" t="s">
        <v>56</v>
      </c>
      <c r="K19" s="4">
        <v>0</v>
      </c>
      <c r="L19" s="4"/>
      <c r="M19" s="4">
        <f>K19</f>
        <v>0</v>
      </c>
      <c r="N19" s="4" t="s">
        <v>0</v>
      </c>
      <c r="O19" s="4">
        <f t="shared" si="5"/>
        <v>0</v>
      </c>
      <c r="P19" s="4" t="s">
        <v>0</v>
      </c>
      <c r="Q19" s="17" t="s">
        <v>181</v>
      </c>
      <c r="R19" s="17" t="s">
        <v>180</v>
      </c>
      <c r="S19" s="5" t="s">
        <v>179</v>
      </c>
    </row>
    <row r="20" spans="1:19" ht="409.5" customHeight="1">
      <c r="A20" s="36" t="s">
        <v>446</v>
      </c>
      <c r="B20" s="3" t="s">
        <v>61</v>
      </c>
      <c r="C20" s="3" t="s">
        <v>62</v>
      </c>
      <c r="D20" s="3" t="s">
        <v>63</v>
      </c>
      <c r="E20" s="3" t="s">
        <v>64</v>
      </c>
      <c r="F20" s="3" t="s">
        <v>0</v>
      </c>
      <c r="G20" s="3" t="s">
        <v>54</v>
      </c>
      <c r="H20" s="3" t="s">
        <v>0</v>
      </c>
      <c r="I20" s="3" t="s">
        <v>55</v>
      </c>
      <c r="J20" s="3" t="s">
        <v>56</v>
      </c>
      <c r="K20" s="4">
        <v>0</v>
      </c>
      <c r="L20" s="4" t="s">
        <v>0</v>
      </c>
      <c r="M20" s="4">
        <f t="shared" si="4"/>
        <v>0</v>
      </c>
      <c r="N20" s="4" t="s">
        <v>0</v>
      </c>
      <c r="O20" s="4">
        <f t="shared" si="5"/>
        <v>0</v>
      </c>
      <c r="P20" s="4" t="s">
        <v>0</v>
      </c>
      <c r="Q20" s="17" t="s">
        <v>181</v>
      </c>
      <c r="R20" s="17" t="s">
        <v>180</v>
      </c>
      <c r="S20" s="5" t="s">
        <v>179</v>
      </c>
    </row>
    <row r="21" spans="1:19" ht="409.5" customHeight="1">
      <c r="A21" s="36" t="s">
        <v>453</v>
      </c>
      <c r="B21" s="3" t="s">
        <v>61</v>
      </c>
      <c r="C21" s="3" t="s">
        <v>62</v>
      </c>
      <c r="D21" s="3" t="s">
        <v>63</v>
      </c>
      <c r="E21" s="3" t="s">
        <v>288</v>
      </c>
      <c r="F21" s="32"/>
      <c r="G21" s="3" t="s">
        <v>54</v>
      </c>
      <c r="H21" s="3" t="s">
        <v>0</v>
      </c>
      <c r="I21" s="3" t="s">
        <v>55</v>
      </c>
      <c r="J21" s="3" t="s">
        <v>56</v>
      </c>
      <c r="K21" s="4">
        <v>0</v>
      </c>
      <c r="L21" s="4" t="s">
        <v>0</v>
      </c>
      <c r="M21" s="4">
        <f t="shared" ref="M21" si="6">K21</f>
        <v>0</v>
      </c>
      <c r="N21" s="4" t="s">
        <v>0</v>
      </c>
      <c r="O21" s="4">
        <f t="shared" ref="O21" si="7">M21</f>
        <v>0</v>
      </c>
      <c r="P21" s="4" t="s">
        <v>0</v>
      </c>
      <c r="Q21" s="17" t="s">
        <v>181</v>
      </c>
      <c r="R21" s="17" t="s">
        <v>180</v>
      </c>
      <c r="S21" s="5" t="s">
        <v>179</v>
      </c>
    </row>
    <row r="22" spans="1:19" ht="140.25" customHeight="1">
      <c r="A22" s="36" t="s">
        <v>447</v>
      </c>
      <c r="B22" s="3" t="s">
        <v>57</v>
      </c>
      <c r="C22" s="3" t="s">
        <v>53</v>
      </c>
      <c r="D22" s="3" t="s">
        <v>58</v>
      </c>
      <c r="E22" s="3" t="s">
        <v>53</v>
      </c>
      <c r="F22" s="3" t="s">
        <v>0</v>
      </c>
      <c r="G22" s="3" t="s">
        <v>54</v>
      </c>
      <c r="H22" s="3" t="s">
        <v>0</v>
      </c>
      <c r="I22" s="3" t="s">
        <v>55</v>
      </c>
      <c r="J22" s="3" t="s">
        <v>56</v>
      </c>
      <c r="K22" s="4">
        <v>35</v>
      </c>
      <c r="L22" s="4" t="s">
        <v>0</v>
      </c>
      <c r="M22" s="4">
        <f t="shared" si="4"/>
        <v>35</v>
      </c>
      <c r="N22" s="4" t="s">
        <v>0</v>
      </c>
      <c r="O22" s="4">
        <f t="shared" si="5"/>
        <v>35</v>
      </c>
      <c r="P22" s="4" t="s">
        <v>0</v>
      </c>
      <c r="Q22" s="17" t="s">
        <v>181</v>
      </c>
      <c r="R22" s="17" t="s">
        <v>180</v>
      </c>
      <c r="S22" s="5" t="s">
        <v>179</v>
      </c>
    </row>
    <row r="23" spans="1:19" ht="140.25" customHeight="1">
      <c r="A23" s="36" t="s">
        <v>448</v>
      </c>
      <c r="B23" s="3" t="s">
        <v>57</v>
      </c>
      <c r="C23" s="3" t="s">
        <v>53</v>
      </c>
      <c r="D23" s="3" t="s">
        <v>59</v>
      </c>
      <c r="E23" s="3" t="s">
        <v>53</v>
      </c>
      <c r="F23" s="3" t="s">
        <v>0</v>
      </c>
      <c r="G23" s="3" t="s">
        <v>54</v>
      </c>
      <c r="H23" s="3" t="s">
        <v>0</v>
      </c>
      <c r="I23" s="3" t="s">
        <v>55</v>
      </c>
      <c r="J23" s="3" t="s">
        <v>56</v>
      </c>
      <c r="K23" s="4">
        <v>35</v>
      </c>
      <c r="L23" s="4" t="s">
        <v>0</v>
      </c>
      <c r="M23" s="4">
        <f t="shared" si="4"/>
        <v>35</v>
      </c>
      <c r="N23" s="4" t="s">
        <v>0</v>
      </c>
      <c r="O23" s="4">
        <f t="shared" si="5"/>
        <v>35</v>
      </c>
      <c r="P23" s="4" t="s">
        <v>0</v>
      </c>
      <c r="Q23" s="17" t="s">
        <v>181</v>
      </c>
      <c r="R23" s="17" t="s">
        <v>180</v>
      </c>
      <c r="S23" s="5" t="s">
        <v>179</v>
      </c>
    </row>
    <row r="24" spans="1:19" ht="140.25" customHeight="1">
      <c r="A24" s="36" t="s">
        <v>449</v>
      </c>
      <c r="B24" s="3" t="s">
        <v>57</v>
      </c>
      <c r="C24" s="3" t="s">
        <v>53</v>
      </c>
      <c r="D24" s="3" t="s">
        <v>60</v>
      </c>
      <c r="E24" s="3" t="s">
        <v>53</v>
      </c>
      <c r="F24" s="3" t="s">
        <v>0</v>
      </c>
      <c r="G24" s="3" t="s">
        <v>54</v>
      </c>
      <c r="H24" s="3" t="s">
        <v>0</v>
      </c>
      <c r="I24" s="3" t="s">
        <v>55</v>
      </c>
      <c r="J24" s="3" t="s">
        <v>56</v>
      </c>
      <c r="K24" s="4">
        <v>35</v>
      </c>
      <c r="L24" s="4" t="s">
        <v>0</v>
      </c>
      <c r="M24" s="4">
        <f t="shared" si="4"/>
        <v>35</v>
      </c>
      <c r="N24" s="4" t="s">
        <v>0</v>
      </c>
      <c r="O24" s="4">
        <f t="shared" si="5"/>
        <v>35</v>
      </c>
      <c r="P24" s="4" t="s">
        <v>0</v>
      </c>
      <c r="Q24" s="17" t="s">
        <v>181</v>
      </c>
      <c r="R24" s="17" t="s">
        <v>180</v>
      </c>
      <c r="S24" s="5" t="s">
        <v>179</v>
      </c>
    </row>
    <row r="25" spans="1:19" ht="409.5" customHeight="1">
      <c r="A25" s="36" t="s">
        <v>450</v>
      </c>
      <c r="B25" s="3" t="s">
        <v>57</v>
      </c>
      <c r="C25" s="3" t="s">
        <v>53</v>
      </c>
      <c r="D25" s="3" t="s">
        <v>182</v>
      </c>
      <c r="E25" s="3" t="s">
        <v>53</v>
      </c>
      <c r="F25" s="3" t="s">
        <v>0</v>
      </c>
      <c r="G25" s="3" t="s">
        <v>54</v>
      </c>
      <c r="H25" s="3" t="s">
        <v>0</v>
      </c>
      <c r="I25" s="3" t="s">
        <v>55</v>
      </c>
      <c r="J25" s="3" t="s">
        <v>56</v>
      </c>
      <c r="K25" s="4">
        <v>35</v>
      </c>
      <c r="L25" s="4" t="s">
        <v>0</v>
      </c>
      <c r="M25" s="4">
        <f t="shared" si="4"/>
        <v>35</v>
      </c>
      <c r="N25" s="4" t="s">
        <v>0</v>
      </c>
      <c r="O25" s="4">
        <f t="shared" si="5"/>
        <v>35</v>
      </c>
      <c r="P25" s="4" t="s">
        <v>0</v>
      </c>
      <c r="Q25" s="5" t="s">
        <v>181</v>
      </c>
      <c r="R25" s="5" t="s">
        <v>180</v>
      </c>
      <c r="S25" s="5" t="s">
        <v>179</v>
      </c>
    </row>
    <row r="26" spans="1:19" ht="140.25" customHeight="1">
      <c r="A26" s="36" t="s">
        <v>451</v>
      </c>
      <c r="B26" s="3" t="s">
        <v>57</v>
      </c>
      <c r="C26" s="3" t="s">
        <v>53</v>
      </c>
      <c r="D26" s="3" t="s">
        <v>291</v>
      </c>
      <c r="E26" s="3" t="s">
        <v>53</v>
      </c>
      <c r="F26" s="3"/>
      <c r="G26" s="3" t="s">
        <v>54</v>
      </c>
      <c r="H26" s="3" t="s">
        <v>0</v>
      </c>
      <c r="I26" s="3" t="s">
        <v>55</v>
      </c>
      <c r="J26" s="3" t="s">
        <v>56</v>
      </c>
      <c r="K26" s="4">
        <v>10</v>
      </c>
      <c r="L26" s="4" t="s">
        <v>0</v>
      </c>
      <c r="M26" s="4">
        <f t="shared" si="4"/>
        <v>10</v>
      </c>
      <c r="N26" s="4" t="s">
        <v>0</v>
      </c>
      <c r="O26" s="4">
        <f t="shared" si="5"/>
        <v>10</v>
      </c>
      <c r="P26" s="4" t="s">
        <v>0</v>
      </c>
      <c r="Q26" s="5" t="s">
        <v>181</v>
      </c>
      <c r="R26" s="5" t="s">
        <v>180</v>
      </c>
      <c r="S26" s="5" t="s">
        <v>179</v>
      </c>
    </row>
    <row r="27" spans="1:19" ht="140.25" customHeight="1">
      <c r="A27" s="36" t="s">
        <v>452</v>
      </c>
      <c r="B27" s="3" t="s">
        <v>57</v>
      </c>
      <c r="C27" s="3" t="s">
        <v>53</v>
      </c>
      <c r="D27" s="3" t="s">
        <v>292</v>
      </c>
      <c r="E27" s="3" t="s">
        <v>53</v>
      </c>
      <c r="F27" s="3"/>
      <c r="G27" s="24" t="s">
        <v>54</v>
      </c>
      <c r="H27" s="3" t="s">
        <v>0</v>
      </c>
      <c r="I27" s="3" t="s">
        <v>55</v>
      </c>
      <c r="J27" s="3" t="s">
        <v>56</v>
      </c>
      <c r="K27" s="4">
        <v>10</v>
      </c>
      <c r="L27" s="4" t="s">
        <v>0</v>
      </c>
      <c r="M27" s="4">
        <f t="shared" si="4"/>
        <v>10</v>
      </c>
      <c r="N27" s="4" t="s">
        <v>0</v>
      </c>
      <c r="O27" s="4">
        <f t="shared" si="5"/>
        <v>10</v>
      </c>
      <c r="P27" s="4" t="s">
        <v>0</v>
      </c>
      <c r="Q27" s="5" t="s">
        <v>181</v>
      </c>
      <c r="R27" s="5" t="s">
        <v>180</v>
      </c>
      <c r="S27" s="5" t="s">
        <v>179</v>
      </c>
    </row>
    <row r="28" spans="1:19" ht="383.25" customHeight="1">
      <c r="A28" s="36" t="s">
        <v>468</v>
      </c>
      <c r="B28" s="3" t="s">
        <v>275</v>
      </c>
      <c r="C28" s="3" t="s">
        <v>457</v>
      </c>
      <c r="D28" s="3" t="s">
        <v>277</v>
      </c>
      <c r="E28" s="3" t="s">
        <v>276</v>
      </c>
      <c r="F28" s="3"/>
      <c r="G28" s="3" t="s">
        <v>54</v>
      </c>
      <c r="H28" s="3"/>
      <c r="I28" s="3" t="s">
        <v>278</v>
      </c>
      <c r="J28" s="3" t="s">
        <v>279</v>
      </c>
      <c r="K28" s="4">
        <v>39</v>
      </c>
      <c r="L28" s="4"/>
      <c r="M28" s="4">
        <f>K28</f>
        <v>39</v>
      </c>
      <c r="N28" s="4"/>
      <c r="O28" s="4">
        <f>K28</f>
        <v>39</v>
      </c>
      <c r="P28" s="4"/>
      <c r="Q28" s="5" t="s">
        <v>281</v>
      </c>
      <c r="R28" s="37">
        <v>41967</v>
      </c>
      <c r="S28" s="5" t="s">
        <v>280</v>
      </c>
    </row>
    <row r="29" spans="1:19" ht="367.5" customHeight="1">
      <c r="A29" s="36" t="s">
        <v>456</v>
      </c>
      <c r="B29" s="3" t="s">
        <v>275</v>
      </c>
      <c r="C29" s="3" t="s">
        <v>457</v>
      </c>
      <c r="D29" s="3" t="s">
        <v>277</v>
      </c>
      <c r="E29" s="3" t="s">
        <v>276</v>
      </c>
      <c r="F29" s="3"/>
      <c r="G29" s="3" t="s">
        <v>54</v>
      </c>
      <c r="H29" s="3"/>
      <c r="I29" s="3" t="s">
        <v>278</v>
      </c>
      <c r="J29" s="3" t="s">
        <v>279</v>
      </c>
      <c r="K29" s="4"/>
      <c r="L29" s="4">
        <v>78</v>
      </c>
      <c r="M29" s="4"/>
      <c r="N29" s="4">
        <f>L29</f>
        <v>78</v>
      </c>
      <c r="O29" s="4"/>
      <c r="P29" s="4">
        <f>L29</f>
        <v>78</v>
      </c>
      <c r="Q29" s="5" t="s">
        <v>281</v>
      </c>
      <c r="R29" s="37">
        <v>41967</v>
      </c>
      <c r="S29" s="5" t="s">
        <v>280</v>
      </c>
    </row>
  </sheetData>
  <mergeCells count="18">
    <mergeCell ref="G5:G6"/>
    <mergeCell ref="H5:H6"/>
    <mergeCell ref="K5:L5"/>
    <mergeCell ref="M5:N5"/>
    <mergeCell ref="O5:P5"/>
    <mergeCell ref="A2:S2"/>
    <mergeCell ref="A3:S3"/>
    <mergeCell ref="A4:A6"/>
    <mergeCell ref="B4:B6"/>
    <mergeCell ref="C4:C6"/>
    <mergeCell ref="D4:F4"/>
    <mergeCell ref="G4:H4"/>
    <mergeCell ref="I4:J5"/>
    <mergeCell ref="K4:P4"/>
    <mergeCell ref="Q4:S5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paperSize="9" scale="54" orientation="landscape" r:id="rId1"/>
  <headerFooter>
    <oddFooter>&amp;C&amp;P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R132"/>
  <sheetViews>
    <sheetView topLeftCell="A130" zoomScale="73" zoomScaleNormal="73" workbookViewId="0">
      <selection activeCell="A131" sqref="A131"/>
    </sheetView>
  </sheetViews>
  <sheetFormatPr defaultRowHeight="12"/>
  <cols>
    <col min="1" max="1" width="23" style="29" customWidth="1"/>
    <col min="2" max="2" width="22.5" style="29" customWidth="1"/>
    <col min="3" max="7" width="15" style="29" customWidth="1"/>
    <col min="8" max="8" width="30.1640625" style="29" customWidth="1"/>
    <col min="9" max="9" width="10.1640625" style="29" customWidth="1"/>
    <col min="10" max="10" width="12.33203125" style="29" customWidth="1"/>
    <col min="11" max="11" width="12.5" style="29" customWidth="1"/>
    <col min="12" max="12" width="13.1640625" style="29" customWidth="1"/>
    <col min="13" max="13" width="21.6640625" style="29" customWidth="1"/>
    <col min="14" max="17" width="9.33203125" style="29"/>
    <col min="18" max="18" width="12.6640625" style="29" bestFit="1" customWidth="1"/>
    <col min="19" max="19" width="13.6640625" style="29" bestFit="1" customWidth="1"/>
    <col min="20" max="20" width="9.6640625" style="29" bestFit="1" customWidth="1"/>
    <col min="21" max="16384" width="9.33203125" style="29"/>
  </cols>
  <sheetData>
    <row r="1" spans="1:13">
      <c r="A1" s="28" t="s">
        <v>0</v>
      </c>
    </row>
    <row r="2" spans="1:13" ht="31.15" customHeight="1">
      <c r="A2" s="65" t="s">
        <v>68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ht="95.65" customHeight="1">
      <c r="A3" s="66" t="s">
        <v>173</v>
      </c>
      <c r="B3" s="61" t="s">
        <v>17</v>
      </c>
      <c r="C3" s="61" t="s">
        <v>18</v>
      </c>
      <c r="D3" s="61"/>
      <c r="E3" s="61"/>
      <c r="F3" s="61" t="s">
        <v>19</v>
      </c>
      <c r="G3" s="61"/>
      <c r="H3" s="61" t="s">
        <v>69</v>
      </c>
      <c r="I3" s="61"/>
      <c r="J3" s="61" t="s">
        <v>70</v>
      </c>
      <c r="K3" s="61"/>
      <c r="L3" s="61"/>
      <c r="M3" s="61" t="s">
        <v>71</v>
      </c>
    </row>
    <row r="4" spans="1:13" ht="160.5" customHeight="1">
      <c r="A4" s="67" t="s">
        <v>0</v>
      </c>
      <c r="B4" s="61" t="s">
        <v>0</v>
      </c>
      <c r="C4" s="32" t="s">
        <v>22</v>
      </c>
      <c r="D4" s="32" t="s">
        <v>23</v>
      </c>
      <c r="E4" s="32" t="s">
        <v>24</v>
      </c>
      <c r="F4" s="32" t="s">
        <v>25</v>
      </c>
      <c r="G4" s="32" t="s">
        <v>26</v>
      </c>
      <c r="H4" s="32" t="s">
        <v>27</v>
      </c>
      <c r="I4" s="32" t="s">
        <v>28</v>
      </c>
      <c r="J4" s="32" t="s">
        <v>464</v>
      </c>
      <c r="K4" s="32" t="s">
        <v>462</v>
      </c>
      <c r="L4" s="32" t="s">
        <v>465</v>
      </c>
      <c r="M4" s="61" t="s">
        <v>0</v>
      </c>
    </row>
    <row r="5" spans="1:13" ht="252">
      <c r="A5" s="30" t="s">
        <v>435</v>
      </c>
      <c r="B5" s="38" t="s">
        <v>57</v>
      </c>
      <c r="C5" s="38" t="s">
        <v>58</v>
      </c>
      <c r="D5" s="38" t="s">
        <v>53</v>
      </c>
      <c r="E5" s="38"/>
      <c r="F5" s="38" t="s">
        <v>54</v>
      </c>
      <c r="G5" s="38"/>
      <c r="H5" s="38" t="s">
        <v>72</v>
      </c>
      <c r="I5" s="38" t="s">
        <v>73</v>
      </c>
      <c r="J5" s="39">
        <v>100</v>
      </c>
      <c r="K5" s="39">
        <v>100</v>
      </c>
      <c r="L5" s="39">
        <v>100</v>
      </c>
      <c r="M5" s="40">
        <v>5</v>
      </c>
    </row>
    <row r="6" spans="1:13" ht="409.5">
      <c r="A6" s="30" t="s">
        <v>435</v>
      </c>
      <c r="B6" s="38" t="s">
        <v>57</v>
      </c>
      <c r="C6" s="38" t="s">
        <v>58</v>
      </c>
      <c r="D6" s="38" t="s">
        <v>53</v>
      </c>
      <c r="E6" s="38"/>
      <c r="F6" s="38" t="s">
        <v>54</v>
      </c>
      <c r="G6" s="38"/>
      <c r="H6" s="38" t="s">
        <v>74</v>
      </c>
      <c r="I6" s="38" t="s">
        <v>73</v>
      </c>
      <c r="J6" s="39">
        <v>100</v>
      </c>
      <c r="K6" s="39">
        <v>100</v>
      </c>
      <c r="L6" s="39">
        <v>100</v>
      </c>
      <c r="M6" s="40">
        <v>5</v>
      </c>
    </row>
    <row r="7" spans="1:13" ht="252">
      <c r="A7" s="30" t="s">
        <v>435</v>
      </c>
      <c r="B7" s="38" t="s">
        <v>57</v>
      </c>
      <c r="C7" s="38" t="s">
        <v>58</v>
      </c>
      <c r="D7" s="38" t="s">
        <v>53</v>
      </c>
      <c r="E7" s="38"/>
      <c r="F7" s="38" t="s">
        <v>54</v>
      </c>
      <c r="G7" s="38"/>
      <c r="H7" s="38" t="s">
        <v>75</v>
      </c>
      <c r="I7" s="38" t="s">
        <v>73</v>
      </c>
      <c r="J7" s="39">
        <v>100</v>
      </c>
      <c r="K7" s="39">
        <v>100</v>
      </c>
      <c r="L7" s="39">
        <v>100</v>
      </c>
      <c r="M7" s="40">
        <v>5</v>
      </c>
    </row>
    <row r="8" spans="1:13" ht="252">
      <c r="A8" s="30" t="s">
        <v>435</v>
      </c>
      <c r="B8" s="38" t="s">
        <v>57</v>
      </c>
      <c r="C8" s="38" t="s">
        <v>58</v>
      </c>
      <c r="D8" s="38" t="s">
        <v>53</v>
      </c>
      <c r="E8" s="38"/>
      <c r="F8" s="38" t="s">
        <v>54</v>
      </c>
      <c r="G8" s="38"/>
      <c r="H8" s="38" t="s">
        <v>76</v>
      </c>
      <c r="I8" s="38" t="s">
        <v>73</v>
      </c>
      <c r="J8" s="39">
        <v>100</v>
      </c>
      <c r="K8" s="39">
        <v>100</v>
      </c>
      <c r="L8" s="39">
        <v>100</v>
      </c>
      <c r="M8" s="40">
        <v>5</v>
      </c>
    </row>
    <row r="9" spans="1:13" ht="252">
      <c r="A9" s="30" t="s">
        <v>435</v>
      </c>
      <c r="B9" s="38" t="s">
        <v>57</v>
      </c>
      <c r="C9" s="38" t="s">
        <v>58</v>
      </c>
      <c r="D9" s="38" t="s">
        <v>53</v>
      </c>
      <c r="E9" s="38"/>
      <c r="F9" s="38" t="s">
        <v>54</v>
      </c>
      <c r="G9" s="38"/>
      <c r="H9" s="38" t="s">
        <v>77</v>
      </c>
      <c r="I9" s="38" t="s">
        <v>73</v>
      </c>
      <c r="J9" s="39">
        <v>100</v>
      </c>
      <c r="K9" s="39">
        <v>100</v>
      </c>
      <c r="L9" s="39">
        <v>100</v>
      </c>
      <c r="M9" s="40">
        <v>5</v>
      </c>
    </row>
    <row r="10" spans="1:13" ht="252">
      <c r="A10" s="30" t="s">
        <v>458</v>
      </c>
      <c r="B10" s="38" t="s">
        <v>57</v>
      </c>
      <c r="C10" s="38" t="s">
        <v>58</v>
      </c>
      <c r="D10" s="38" t="s">
        <v>53</v>
      </c>
      <c r="E10" s="38"/>
      <c r="F10" s="38" t="s">
        <v>54</v>
      </c>
      <c r="G10" s="38"/>
      <c r="H10" s="38" t="s">
        <v>282</v>
      </c>
      <c r="I10" s="38" t="s">
        <v>73</v>
      </c>
      <c r="J10" s="39">
        <v>0</v>
      </c>
      <c r="K10" s="39">
        <v>0</v>
      </c>
      <c r="L10" s="39">
        <v>0</v>
      </c>
      <c r="M10" s="40">
        <v>5</v>
      </c>
    </row>
    <row r="11" spans="1:13" ht="252">
      <c r="A11" s="30" t="s">
        <v>436</v>
      </c>
      <c r="B11" s="38" t="s">
        <v>57</v>
      </c>
      <c r="C11" s="38" t="s">
        <v>59</v>
      </c>
      <c r="D11" s="38" t="s">
        <v>53</v>
      </c>
      <c r="E11" s="38"/>
      <c r="F11" s="38" t="s">
        <v>54</v>
      </c>
      <c r="G11" s="38"/>
      <c r="H11" s="38" t="s">
        <v>72</v>
      </c>
      <c r="I11" s="38" t="s">
        <v>73</v>
      </c>
      <c r="J11" s="39">
        <v>100</v>
      </c>
      <c r="K11" s="39">
        <v>100</v>
      </c>
      <c r="L11" s="39">
        <v>100</v>
      </c>
      <c r="M11" s="40">
        <v>5</v>
      </c>
    </row>
    <row r="12" spans="1:13" ht="409.5">
      <c r="A12" s="30" t="s">
        <v>436</v>
      </c>
      <c r="B12" s="38" t="s">
        <v>57</v>
      </c>
      <c r="C12" s="38" t="s">
        <v>59</v>
      </c>
      <c r="D12" s="38" t="s">
        <v>53</v>
      </c>
      <c r="E12" s="38"/>
      <c r="F12" s="38" t="s">
        <v>54</v>
      </c>
      <c r="G12" s="38"/>
      <c r="H12" s="38" t="s">
        <v>74</v>
      </c>
      <c r="I12" s="38" t="s">
        <v>73</v>
      </c>
      <c r="J12" s="39">
        <v>100</v>
      </c>
      <c r="K12" s="39">
        <v>100</v>
      </c>
      <c r="L12" s="39">
        <v>100</v>
      </c>
      <c r="M12" s="40">
        <v>5</v>
      </c>
    </row>
    <row r="13" spans="1:13" ht="252">
      <c r="A13" s="30" t="s">
        <v>436</v>
      </c>
      <c r="B13" s="38" t="s">
        <v>57</v>
      </c>
      <c r="C13" s="38" t="s">
        <v>59</v>
      </c>
      <c r="D13" s="38" t="s">
        <v>53</v>
      </c>
      <c r="E13" s="38"/>
      <c r="F13" s="38" t="s">
        <v>54</v>
      </c>
      <c r="G13" s="38"/>
      <c r="H13" s="38" t="s">
        <v>75</v>
      </c>
      <c r="I13" s="38" t="s">
        <v>73</v>
      </c>
      <c r="J13" s="39">
        <v>100</v>
      </c>
      <c r="K13" s="39">
        <v>100</v>
      </c>
      <c r="L13" s="39">
        <v>100</v>
      </c>
      <c r="M13" s="40">
        <v>5</v>
      </c>
    </row>
    <row r="14" spans="1:13" ht="252">
      <c r="A14" s="30" t="s">
        <v>436</v>
      </c>
      <c r="B14" s="38" t="s">
        <v>57</v>
      </c>
      <c r="C14" s="38" t="s">
        <v>59</v>
      </c>
      <c r="D14" s="38" t="s">
        <v>53</v>
      </c>
      <c r="E14" s="38"/>
      <c r="F14" s="38" t="s">
        <v>54</v>
      </c>
      <c r="G14" s="38"/>
      <c r="H14" s="38" t="s">
        <v>76</v>
      </c>
      <c r="I14" s="38" t="s">
        <v>73</v>
      </c>
      <c r="J14" s="39">
        <v>100</v>
      </c>
      <c r="K14" s="39">
        <v>100</v>
      </c>
      <c r="L14" s="39">
        <v>100</v>
      </c>
      <c r="M14" s="40">
        <v>5</v>
      </c>
    </row>
    <row r="15" spans="1:13" ht="252">
      <c r="A15" s="30" t="s">
        <v>436</v>
      </c>
      <c r="B15" s="38" t="s">
        <v>57</v>
      </c>
      <c r="C15" s="38" t="s">
        <v>59</v>
      </c>
      <c r="D15" s="41" t="s">
        <v>53</v>
      </c>
      <c r="E15" s="41"/>
      <c r="F15" s="41" t="s">
        <v>54</v>
      </c>
      <c r="G15" s="41"/>
      <c r="H15" s="41" t="s">
        <v>77</v>
      </c>
      <c r="I15" s="41" t="s">
        <v>73</v>
      </c>
      <c r="J15" s="42">
        <v>100</v>
      </c>
      <c r="K15" s="42">
        <v>100</v>
      </c>
      <c r="L15" s="42">
        <v>100</v>
      </c>
      <c r="M15" s="43">
        <v>5</v>
      </c>
    </row>
    <row r="16" spans="1:13" ht="252">
      <c r="A16" s="30" t="s">
        <v>436</v>
      </c>
      <c r="B16" s="38" t="s">
        <v>57</v>
      </c>
      <c r="C16" s="38" t="s">
        <v>59</v>
      </c>
      <c r="D16" s="38" t="s">
        <v>53</v>
      </c>
      <c r="E16" s="38"/>
      <c r="F16" s="38" t="s">
        <v>54</v>
      </c>
      <c r="G16" s="38"/>
      <c r="H16" s="38" t="s">
        <v>282</v>
      </c>
      <c r="I16" s="38" t="s">
        <v>73</v>
      </c>
      <c r="J16" s="39">
        <v>0</v>
      </c>
      <c r="K16" s="39">
        <v>0</v>
      </c>
      <c r="L16" s="39">
        <v>0</v>
      </c>
      <c r="M16" s="40">
        <v>5</v>
      </c>
    </row>
    <row r="17" spans="1:13" ht="252">
      <c r="A17" s="30" t="s">
        <v>437</v>
      </c>
      <c r="B17" s="38" t="s">
        <v>57</v>
      </c>
      <c r="C17" s="38" t="s">
        <v>60</v>
      </c>
      <c r="D17" s="38" t="s">
        <v>53</v>
      </c>
      <c r="E17" s="38"/>
      <c r="F17" s="38" t="s">
        <v>54</v>
      </c>
      <c r="G17" s="38"/>
      <c r="H17" s="38" t="s">
        <v>72</v>
      </c>
      <c r="I17" s="38" t="s">
        <v>73</v>
      </c>
      <c r="J17" s="39">
        <v>100</v>
      </c>
      <c r="K17" s="39">
        <v>100</v>
      </c>
      <c r="L17" s="39">
        <v>100</v>
      </c>
      <c r="M17" s="40">
        <v>5</v>
      </c>
    </row>
    <row r="18" spans="1:13" ht="409.5">
      <c r="A18" s="30" t="s">
        <v>437</v>
      </c>
      <c r="B18" s="38" t="s">
        <v>57</v>
      </c>
      <c r="C18" s="38" t="s">
        <v>60</v>
      </c>
      <c r="D18" s="38" t="s">
        <v>53</v>
      </c>
      <c r="E18" s="38"/>
      <c r="F18" s="38" t="s">
        <v>54</v>
      </c>
      <c r="G18" s="38"/>
      <c r="H18" s="38" t="s">
        <v>74</v>
      </c>
      <c r="I18" s="38" t="s">
        <v>73</v>
      </c>
      <c r="J18" s="39">
        <v>100</v>
      </c>
      <c r="K18" s="39">
        <v>100</v>
      </c>
      <c r="L18" s="39">
        <v>100</v>
      </c>
      <c r="M18" s="40">
        <v>5</v>
      </c>
    </row>
    <row r="19" spans="1:13" ht="252">
      <c r="A19" s="30" t="s">
        <v>437</v>
      </c>
      <c r="B19" s="38" t="s">
        <v>57</v>
      </c>
      <c r="C19" s="38" t="s">
        <v>60</v>
      </c>
      <c r="D19" s="38" t="s">
        <v>53</v>
      </c>
      <c r="E19" s="38"/>
      <c r="F19" s="38" t="s">
        <v>54</v>
      </c>
      <c r="G19" s="38"/>
      <c r="H19" s="38" t="s">
        <v>75</v>
      </c>
      <c r="I19" s="38" t="s">
        <v>73</v>
      </c>
      <c r="J19" s="39">
        <v>100</v>
      </c>
      <c r="K19" s="39">
        <v>100</v>
      </c>
      <c r="L19" s="39">
        <v>100</v>
      </c>
      <c r="M19" s="40">
        <v>5</v>
      </c>
    </row>
    <row r="20" spans="1:13" ht="252">
      <c r="A20" s="30" t="s">
        <v>437</v>
      </c>
      <c r="B20" s="38" t="s">
        <v>57</v>
      </c>
      <c r="C20" s="38" t="s">
        <v>60</v>
      </c>
      <c r="D20" s="38" t="s">
        <v>53</v>
      </c>
      <c r="E20" s="38"/>
      <c r="F20" s="38" t="s">
        <v>54</v>
      </c>
      <c r="G20" s="38"/>
      <c r="H20" s="38" t="s">
        <v>76</v>
      </c>
      <c r="I20" s="38" t="s">
        <v>73</v>
      </c>
      <c r="J20" s="39">
        <v>100</v>
      </c>
      <c r="K20" s="39">
        <v>100</v>
      </c>
      <c r="L20" s="39">
        <v>100</v>
      </c>
      <c r="M20" s="40">
        <v>5</v>
      </c>
    </row>
    <row r="21" spans="1:13" ht="252">
      <c r="A21" s="30" t="s">
        <v>437</v>
      </c>
      <c r="B21" s="38" t="s">
        <v>57</v>
      </c>
      <c r="C21" s="38" t="s">
        <v>60</v>
      </c>
      <c r="D21" s="38" t="s">
        <v>53</v>
      </c>
      <c r="E21" s="38"/>
      <c r="F21" s="38" t="s">
        <v>54</v>
      </c>
      <c r="G21" s="38"/>
      <c r="H21" s="38" t="s">
        <v>77</v>
      </c>
      <c r="I21" s="38" t="s">
        <v>73</v>
      </c>
      <c r="J21" s="39">
        <v>100</v>
      </c>
      <c r="K21" s="39">
        <v>100</v>
      </c>
      <c r="L21" s="39">
        <v>100</v>
      </c>
      <c r="M21" s="40">
        <v>5</v>
      </c>
    </row>
    <row r="22" spans="1:13" ht="252">
      <c r="A22" s="30" t="s">
        <v>437</v>
      </c>
      <c r="B22" s="38" t="s">
        <v>57</v>
      </c>
      <c r="C22" s="38" t="s">
        <v>60</v>
      </c>
      <c r="D22" s="38" t="s">
        <v>53</v>
      </c>
      <c r="E22" s="38"/>
      <c r="F22" s="38" t="s">
        <v>54</v>
      </c>
      <c r="G22" s="38"/>
      <c r="H22" s="38" t="s">
        <v>282</v>
      </c>
      <c r="I22" s="38" t="s">
        <v>73</v>
      </c>
      <c r="J22" s="39">
        <v>0</v>
      </c>
      <c r="K22" s="39">
        <v>0</v>
      </c>
      <c r="L22" s="39">
        <v>0</v>
      </c>
      <c r="M22" s="40">
        <v>5</v>
      </c>
    </row>
    <row r="23" spans="1:13" ht="252">
      <c r="A23" s="30" t="s">
        <v>438</v>
      </c>
      <c r="B23" s="38" t="s">
        <v>57</v>
      </c>
      <c r="C23" s="38" t="s">
        <v>182</v>
      </c>
      <c r="D23" s="38" t="s">
        <v>53</v>
      </c>
      <c r="E23" s="38"/>
      <c r="F23" s="38" t="s">
        <v>54</v>
      </c>
      <c r="G23" s="38"/>
      <c r="H23" s="38" t="s">
        <v>72</v>
      </c>
      <c r="I23" s="38" t="s">
        <v>73</v>
      </c>
      <c r="J23" s="39">
        <v>100</v>
      </c>
      <c r="K23" s="39">
        <v>100</v>
      </c>
      <c r="L23" s="39">
        <v>100</v>
      </c>
      <c r="M23" s="40">
        <v>5</v>
      </c>
    </row>
    <row r="24" spans="1:13" ht="409.5">
      <c r="A24" s="30" t="s">
        <v>438</v>
      </c>
      <c r="B24" s="38" t="s">
        <v>57</v>
      </c>
      <c r="C24" s="38" t="s">
        <v>182</v>
      </c>
      <c r="D24" s="38" t="s">
        <v>53</v>
      </c>
      <c r="E24" s="38"/>
      <c r="F24" s="38" t="s">
        <v>54</v>
      </c>
      <c r="G24" s="38"/>
      <c r="H24" s="38" t="s">
        <v>74</v>
      </c>
      <c r="I24" s="38" t="s">
        <v>73</v>
      </c>
      <c r="J24" s="39">
        <v>100</v>
      </c>
      <c r="K24" s="39">
        <v>100</v>
      </c>
      <c r="L24" s="39">
        <v>100</v>
      </c>
      <c r="M24" s="40">
        <v>5</v>
      </c>
    </row>
    <row r="25" spans="1:13" ht="252">
      <c r="A25" s="30" t="s">
        <v>438</v>
      </c>
      <c r="B25" s="38" t="s">
        <v>57</v>
      </c>
      <c r="C25" s="38" t="s">
        <v>182</v>
      </c>
      <c r="D25" s="38" t="s">
        <v>53</v>
      </c>
      <c r="E25" s="38"/>
      <c r="F25" s="38" t="s">
        <v>54</v>
      </c>
      <c r="G25" s="38"/>
      <c r="H25" s="38" t="s">
        <v>75</v>
      </c>
      <c r="I25" s="38" t="s">
        <v>73</v>
      </c>
      <c r="J25" s="39">
        <v>100</v>
      </c>
      <c r="K25" s="39">
        <v>100</v>
      </c>
      <c r="L25" s="39">
        <v>100</v>
      </c>
      <c r="M25" s="40">
        <v>5</v>
      </c>
    </row>
    <row r="26" spans="1:13" ht="252">
      <c r="A26" s="30" t="s">
        <v>438</v>
      </c>
      <c r="B26" s="38" t="s">
        <v>57</v>
      </c>
      <c r="C26" s="38" t="s">
        <v>182</v>
      </c>
      <c r="D26" s="38" t="s">
        <v>53</v>
      </c>
      <c r="E26" s="38"/>
      <c r="F26" s="38" t="s">
        <v>54</v>
      </c>
      <c r="G26" s="38"/>
      <c r="H26" s="38" t="s">
        <v>76</v>
      </c>
      <c r="I26" s="38" t="s">
        <v>73</v>
      </c>
      <c r="J26" s="39">
        <v>100</v>
      </c>
      <c r="K26" s="39">
        <v>100</v>
      </c>
      <c r="L26" s="39">
        <v>100</v>
      </c>
      <c r="M26" s="40">
        <v>5</v>
      </c>
    </row>
    <row r="27" spans="1:13" ht="252">
      <c r="A27" s="30" t="s">
        <v>438</v>
      </c>
      <c r="B27" s="38" t="s">
        <v>57</v>
      </c>
      <c r="C27" s="38" t="s">
        <v>182</v>
      </c>
      <c r="D27" s="41" t="s">
        <v>53</v>
      </c>
      <c r="E27" s="41"/>
      <c r="F27" s="41" t="s">
        <v>54</v>
      </c>
      <c r="G27" s="41"/>
      <c r="H27" s="41" t="s">
        <v>77</v>
      </c>
      <c r="I27" s="41" t="s">
        <v>73</v>
      </c>
      <c r="J27" s="42">
        <v>100</v>
      </c>
      <c r="K27" s="42">
        <v>100</v>
      </c>
      <c r="L27" s="42">
        <v>100</v>
      </c>
      <c r="M27" s="43">
        <v>5</v>
      </c>
    </row>
    <row r="28" spans="1:13" ht="252">
      <c r="A28" s="30" t="s">
        <v>438</v>
      </c>
      <c r="B28" s="38" t="s">
        <v>57</v>
      </c>
      <c r="C28" s="38" t="s">
        <v>182</v>
      </c>
      <c r="D28" s="38" t="s">
        <v>53</v>
      </c>
      <c r="E28" s="38"/>
      <c r="F28" s="38" t="s">
        <v>54</v>
      </c>
      <c r="G28" s="38"/>
      <c r="H28" s="38" t="s">
        <v>282</v>
      </c>
      <c r="I28" s="38" t="s">
        <v>73</v>
      </c>
      <c r="J28" s="39">
        <v>0</v>
      </c>
      <c r="K28" s="39">
        <v>0</v>
      </c>
      <c r="L28" s="39">
        <v>0</v>
      </c>
      <c r="M28" s="40">
        <v>5</v>
      </c>
    </row>
    <row r="29" spans="1:13" ht="191.25" customHeight="1">
      <c r="A29" s="30" t="s">
        <v>439</v>
      </c>
      <c r="B29" s="38" t="s">
        <v>57</v>
      </c>
      <c r="C29" s="38" t="s">
        <v>291</v>
      </c>
      <c r="D29" s="38" t="s">
        <v>53</v>
      </c>
      <c r="E29" s="38"/>
      <c r="F29" s="38" t="s">
        <v>54</v>
      </c>
      <c r="G29" s="38"/>
      <c r="H29" s="38" t="s">
        <v>72</v>
      </c>
      <c r="I29" s="38" t="s">
        <v>73</v>
      </c>
      <c r="J29" s="39">
        <v>100</v>
      </c>
      <c r="K29" s="39">
        <v>100</v>
      </c>
      <c r="L29" s="39">
        <v>100</v>
      </c>
      <c r="M29" s="40">
        <v>5</v>
      </c>
    </row>
    <row r="30" spans="1:13" ht="409.5">
      <c r="A30" s="30" t="s">
        <v>439</v>
      </c>
      <c r="B30" s="38" t="s">
        <v>57</v>
      </c>
      <c r="C30" s="38" t="s">
        <v>291</v>
      </c>
      <c r="D30" s="38" t="s">
        <v>53</v>
      </c>
      <c r="E30" s="38"/>
      <c r="F30" s="38" t="s">
        <v>54</v>
      </c>
      <c r="G30" s="38"/>
      <c r="H30" s="38" t="s">
        <v>74</v>
      </c>
      <c r="I30" s="38" t="s">
        <v>73</v>
      </c>
      <c r="J30" s="39">
        <v>100</v>
      </c>
      <c r="K30" s="39">
        <v>100</v>
      </c>
      <c r="L30" s="39">
        <v>100</v>
      </c>
      <c r="M30" s="40">
        <v>5</v>
      </c>
    </row>
    <row r="31" spans="1:13" ht="252">
      <c r="A31" s="30" t="s">
        <v>439</v>
      </c>
      <c r="B31" s="38" t="s">
        <v>57</v>
      </c>
      <c r="C31" s="38" t="s">
        <v>291</v>
      </c>
      <c r="D31" s="38" t="s">
        <v>53</v>
      </c>
      <c r="E31" s="38"/>
      <c r="F31" s="38" t="s">
        <v>54</v>
      </c>
      <c r="G31" s="38"/>
      <c r="H31" s="38" t="s">
        <v>75</v>
      </c>
      <c r="I31" s="38" t="s">
        <v>73</v>
      </c>
      <c r="J31" s="39">
        <v>100</v>
      </c>
      <c r="K31" s="39">
        <v>100</v>
      </c>
      <c r="L31" s="39">
        <v>100</v>
      </c>
      <c r="M31" s="40">
        <v>5</v>
      </c>
    </row>
    <row r="32" spans="1:13" ht="252">
      <c r="A32" s="30" t="s">
        <v>439</v>
      </c>
      <c r="B32" s="38" t="s">
        <v>57</v>
      </c>
      <c r="C32" s="38" t="s">
        <v>291</v>
      </c>
      <c r="D32" s="38" t="s">
        <v>53</v>
      </c>
      <c r="E32" s="38"/>
      <c r="F32" s="38" t="s">
        <v>54</v>
      </c>
      <c r="G32" s="38"/>
      <c r="H32" s="38" t="s">
        <v>76</v>
      </c>
      <c r="I32" s="38" t="s">
        <v>73</v>
      </c>
      <c r="J32" s="39">
        <v>100</v>
      </c>
      <c r="K32" s="39">
        <v>100</v>
      </c>
      <c r="L32" s="39">
        <v>100</v>
      </c>
      <c r="M32" s="40">
        <v>5</v>
      </c>
    </row>
    <row r="33" spans="1:13" ht="252">
      <c r="A33" s="30" t="s">
        <v>439</v>
      </c>
      <c r="B33" s="38" t="s">
        <v>57</v>
      </c>
      <c r="C33" s="38" t="s">
        <v>291</v>
      </c>
      <c r="D33" s="38" t="s">
        <v>53</v>
      </c>
      <c r="E33" s="38"/>
      <c r="F33" s="38" t="s">
        <v>54</v>
      </c>
      <c r="G33" s="38"/>
      <c r="H33" s="38" t="s">
        <v>77</v>
      </c>
      <c r="I33" s="38" t="s">
        <v>73</v>
      </c>
      <c r="J33" s="39">
        <v>100</v>
      </c>
      <c r="K33" s="39">
        <v>100</v>
      </c>
      <c r="L33" s="39">
        <v>100</v>
      </c>
      <c r="M33" s="40">
        <v>5</v>
      </c>
    </row>
    <row r="34" spans="1:13" ht="252">
      <c r="A34" s="30" t="s">
        <v>439</v>
      </c>
      <c r="B34" s="38" t="s">
        <v>57</v>
      </c>
      <c r="C34" s="38" t="s">
        <v>291</v>
      </c>
      <c r="D34" s="38" t="s">
        <v>53</v>
      </c>
      <c r="E34" s="38"/>
      <c r="F34" s="38" t="s">
        <v>54</v>
      </c>
      <c r="G34" s="38"/>
      <c r="H34" s="38" t="s">
        <v>282</v>
      </c>
      <c r="I34" s="38" t="s">
        <v>73</v>
      </c>
      <c r="J34" s="39">
        <v>0</v>
      </c>
      <c r="K34" s="39">
        <v>0</v>
      </c>
      <c r="L34" s="39">
        <v>0</v>
      </c>
      <c r="M34" s="40">
        <v>5</v>
      </c>
    </row>
    <row r="35" spans="1:13" ht="252">
      <c r="A35" s="30" t="s">
        <v>440</v>
      </c>
      <c r="B35" s="38" t="s">
        <v>57</v>
      </c>
      <c r="C35" s="38" t="s">
        <v>292</v>
      </c>
      <c r="D35" s="38" t="s">
        <v>53</v>
      </c>
      <c r="E35" s="38"/>
      <c r="F35" s="38" t="s">
        <v>54</v>
      </c>
      <c r="G35" s="38"/>
      <c r="H35" s="38" t="s">
        <v>72</v>
      </c>
      <c r="I35" s="38" t="s">
        <v>73</v>
      </c>
      <c r="J35" s="39">
        <v>100</v>
      </c>
      <c r="K35" s="39">
        <v>100</v>
      </c>
      <c r="L35" s="39">
        <v>100</v>
      </c>
      <c r="M35" s="40">
        <v>5</v>
      </c>
    </row>
    <row r="36" spans="1:13" ht="409.5">
      <c r="A36" s="30" t="s">
        <v>440</v>
      </c>
      <c r="B36" s="38" t="s">
        <v>57</v>
      </c>
      <c r="C36" s="38" t="s">
        <v>292</v>
      </c>
      <c r="D36" s="38" t="s">
        <v>53</v>
      </c>
      <c r="E36" s="38"/>
      <c r="F36" s="38" t="s">
        <v>54</v>
      </c>
      <c r="G36" s="38"/>
      <c r="H36" s="38" t="s">
        <v>74</v>
      </c>
      <c r="I36" s="38" t="s">
        <v>73</v>
      </c>
      <c r="J36" s="39">
        <v>100</v>
      </c>
      <c r="K36" s="39">
        <v>100</v>
      </c>
      <c r="L36" s="39">
        <v>100</v>
      </c>
      <c r="M36" s="40">
        <v>5</v>
      </c>
    </row>
    <row r="37" spans="1:13" ht="252">
      <c r="A37" s="30" t="s">
        <v>440</v>
      </c>
      <c r="B37" s="38" t="s">
        <v>57</v>
      </c>
      <c r="C37" s="38" t="s">
        <v>292</v>
      </c>
      <c r="D37" s="38" t="s">
        <v>53</v>
      </c>
      <c r="E37" s="38"/>
      <c r="F37" s="38" t="s">
        <v>54</v>
      </c>
      <c r="G37" s="38"/>
      <c r="H37" s="38" t="s">
        <v>75</v>
      </c>
      <c r="I37" s="38" t="s">
        <v>73</v>
      </c>
      <c r="J37" s="39">
        <v>100</v>
      </c>
      <c r="K37" s="39">
        <v>100</v>
      </c>
      <c r="L37" s="39">
        <v>100</v>
      </c>
      <c r="M37" s="40">
        <v>5</v>
      </c>
    </row>
    <row r="38" spans="1:13" ht="252">
      <c r="A38" s="30" t="s">
        <v>440</v>
      </c>
      <c r="B38" s="38" t="s">
        <v>57</v>
      </c>
      <c r="C38" s="38" t="s">
        <v>292</v>
      </c>
      <c r="D38" s="38" t="s">
        <v>53</v>
      </c>
      <c r="E38" s="38"/>
      <c r="F38" s="38" t="s">
        <v>54</v>
      </c>
      <c r="G38" s="38"/>
      <c r="H38" s="38" t="s">
        <v>76</v>
      </c>
      <c r="I38" s="38" t="s">
        <v>73</v>
      </c>
      <c r="J38" s="39">
        <v>100</v>
      </c>
      <c r="K38" s="39">
        <v>100</v>
      </c>
      <c r="L38" s="39">
        <v>100</v>
      </c>
      <c r="M38" s="40">
        <v>5</v>
      </c>
    </row>
    <row r="39" spans="1:13" ht="252">
      <c r="A39" s="30" t="s">
        <v>440</v>
      </c>
      <c r="B39" s="38" t="s">
        <v>57</v>
      </c>
      <c r="C39" s="38" t="s">
        <v>292</v>
      </c>
      <c r="D39" s="41" t="s">
        <v>53</v>
      </c>
      <c r="E39" s="41"/>
      <c r="F39" s="41" t="s">
        <v>54</v>
      </c>
      <c r="G39" s="41"/>
      <c r="H39" s="41" t="s">
        <v>77</v>
      </c>
      <c r="I39" s="41" t="s">
        <v>73</v>
      </c>
      <c r="J39" s="42">
        <v>100</v>
      </c>
      <c r="K39" s="42">
        <v>100</v>
      </c>
      <c r="L39" s="42">
        <v>100</v>
      </c>
      <c r="M39" s="43">
        <v>5</v>
      </c>
    </row>
    <row r="40" spans="1:13" ht="252">
      <c r="A40" s="30" t="s">
        <v>440</v>
      </c>
      <c r="B40" s="38" t="s">
        <v>57</v>
      </c>
      <c r="C40" s="38" t="s">
        <v>292</v>
      </c>
      <c r="D40" s="38" t="s">
        <v>53</v>
      </c>
      <c r="E40" s="38"/>
      <c r="F40" s="38" t="s">
        <v>54</v>
      </c>
      <c r="G40" s="38"/>
      <c r="H40" s="38" t="s">
        <v>282</v>
      </c>
      <c r="I40" s="38" t="s">
        <v>73</v>
      </c>
      <c r="J40" s="39">
        <v>0</v>
      </c>
      <c r="K40" s="39">
        <v>0</v>
      </c>
      <c r="L40" s="39">
        <v>0</v>
      </c>
      <c r="M40" s="40">
        <v>5</v>
      </c>
    </row>
    <row r="41" spans="1:13" ht="252">
      <c r="A41" s="30" t="s">
        <v>441</v>
      </c>
      <c r="B41" s="38" t="s">
        <v>61</v>
      </c>
      <c r="C41" s="38" t="s">
        <v>63</v>
      </c>
      <c r="D41" s="38" t="s">
        <v>53</v>
      </c>
      <c r="E41" s="38"/>
      <c r="F41" s="38" t="s">
        <v>54</v>
      </c>
      <c r="G41" s="38"/>
      <c r="H41" s="38" t="s">
        <v>72</v>
      </c>
      <c r="I41" s="38" t="s">
        <v>73</v>
      </c>
      <c r="J41" s="39">
        <v>100</v>
      </c>
      <c r="K41" s="39">
        <v>100</v>
      </c>
      <c r="L41" s="39">
        <v>100</v>
      </c>
      <c r="M41" s="40">
        <v>5</v>
      </c>
    </row>
    <row r="42" spans="1:13" ht="409.5">
      <c r="A42" s="30" t="s">
        <v>441</v>
      </c>
      <c r="B42" s="38" t="s">
        <v>61</v>
      </c>
      <c r="C42" s="38" t="s">
        <v>63</v>
      </c>
      <c r="D42" s="38" t="s">
        <v>53</v>
      </c>
      <c r="E42" s="38"/>
      <c r="F42" s="38" t="s">
        <v>54</v>
      </c>
      <c r="G42" s="38"/>
      <c r="H42" s="38" t="s">
        <v>74</v>
      </c>
      <c r="I42" s="38" t="s">
        <v>73</v>
      </c>
      <c r="J42" s="39">
        <v>100</v>
      </c>
      <c r="K42" s="39">
        <v>100</v>
      </c>
      <c r="L42" s="39">
        <v>100</v>
      </c>
      <c r="M42" s="40">
        <v>5</v>
      </c>
    </row>
    <row r="43" spans="1:13" ht="252">
      <c r="A43" s="30" t="s">
        <v>441</v>
      </c>
      <c r="B43" s="38" t="s">
        <v>61</v>
      </c>
      <c r="C43" s="38" t="s">
        <v>63</v>
      </c>
      <c r="D43" s="38" t="s">
        <v>53</v>
      </c>
      <c r="E43" s="38"/>
      <c r="F43" s="38" t="s">
        <v>54</v>
      </c>
      <c r="G43" s="38"/>
      <c r="H43" s="38" t="s">
        <v>75</v>
      </c>
      <c r="I43" s="38" t="s">
        <v>73</v>
      </c>
      <c r="J43" s="39">
        <v>100</v>
      </c>
      <c r="K43" s="39">
        <v>100</v>
      </c>
      <c r="L43" s="39">
        <v>100</v>
      </c>
      <c r="M43" s="40">
        <v>5</v>
      </c>
    </row>
    <row r="44" spans="1:13" ht="252">
      <c r="A44" s="30" t="s">
        <v>441</v>
      </c>
      <c r="B44" s="38" t="s">
        <v>61</v>
      </c>
      <c r="C44" s="38" t="s">
        <v>63</v>
      </c>
      <c r="D44" s="38" t="s">
        <v>53</v>
      </c>
      <c r="E44" s="38"/>
      <c r="F44" s="38" t="s">
        <v>54</v>
      </c>
      <c r="G44" s="38"/>
      <c r="H44" s="38" t="s">
        <v>76</v>
      </c>
      <c r="I44" s="38" t="s">
        <v>73</v>
      </c>
      <c r="J44" s="39">
        <v>100</v>
      </c>
      <c r="K44" s="39">
        <v>100</v>
      </c>
      <c r="L44" s="39">
        <v>100</v>
      </c>
      <c r="M44" s="40">
        <v>5</v>
      </c>
    </row>
    <row r="45" spans="1:13" ht="252">
      <c r="A45" s="30" t="s">
        <v>441</v>
      </c>
      <c r="B45" s="38" t="s">
        <v>61</v>
      </c>
      <c r="C45" s="38" t="s">
        <v>63</v>
      </c>
      <c r="D45" s="38" t="s">
        <v>53</v>
      </c>
      <c r="E45" s="38"/>
      <c r="F45" s="38" t="s">
        <v>54</v>
      </c>
      <c r="G45" s="38"/>
      <c r="H45" s="38" t="s">
        <v>77</v>
      </c>
      <c r="I45" s="38" t="s">
        <v>73</v>
      </c>
      <c r="J45" s="39">
        <v>100</v>
      </c>
      <c r="K45" s="39">
        <v>100</v>
      </c>
      <c r="L45" s="39">
        <v>100</v>
      </c>
      <c r="M45" s="40">
        <v>5</v>
      </c>
    </row>
    <row r="46" spans="1:13" ht="252">
      <c r="A46" s="30" t="s">
        <v>441</v>
      </c>
      <c r="B46" s="38" t="s">
        <v>61</v>
      </c>
      <c r="C46" s="38" t="s">
        <v>63</v>
      </c>
      <c r="D46" s="38" t="s">
        <v>53</v>
      </c>
      <c r="E46" s="38"/>
      <c r="F46" s="38" t="s">
        <v>54</v>
      </c>
      <c r="G46" s="38"/>
      <c r="H46" s="38" t="s">
        <v>282</v>
      </c>
      <c r="I46" s="38" t="s">
        <v>73</v>
      </c>
      <c r="J46" s="39">
        <v>0</v>
      </c>
      <c r="K46" s="39">
        <v>0</v>
      </c>
      <c r="L46" s="39">
        <v>0</v>
      </c>
      <c r="M46" s="40">
        <v>5</v>
      </c>
    </row>
    <row r="47" spans="1:13" ht="156">
      <c r="A47" s="30" t="s">
        <v>459</v>
      </c>
      <c r="B47" s="38" t="s">
        <v>61</v>
      </c>
      <c r="C47" s="38" t="s">
        <v>63</v>
      </c>
      <c r="D47" s="38" t="s">
        <v>460</v>
      </c>
      <c r="E47" s="32"/>
      <c r="F47" s="38" t="s">
        <v>54</v>
      </c>
      <c r="G47" s="38"/>
      <c r="H47" s="38" t="s">
        <v>72</v>
      </c>
      <c r="I47" s="38" t="s">
        <v>73</v>
      </c>
      <c r="J47" s="39">
        <v>100</v>
      </c>
      <c r="K47" s="39">
        <v>100</v>
      </c>
      <c r="L47" s="39">
        <v>100</v>
      </c>
      <c r="M47" s="40">
        <v>5</v>
      </c>
    </row>
    <row r="48" spans="1:13" ht="409.5">
      <c r="A48" s="30" t="s">
        <v>459</v>
      </c>
      <c r="B48" s="38" t="s">
        <v>61</v>
      </c>
      <c r="C48" s="38" t="s">
        <v>63</v>
      </c>
      <c r="D48" s="38" t="s">
        <v>460</v>
      </c>
      <c r="E48" s="32"/>
      <c r="F48" s="38" t="s">
        <v>54</v>
      </c>
      <c r="G48" s="38"/>
      <c r="H48" s="38" t="s">
        <v>74</v>
      </c>
      <c r="I48" s="38" t="s">
        <v>73</v>
      </c>
      <c r="J48" s="39">
        <v>100</v>
      </c>
      <c r="K48" s="39">
        <v>100</v>
      </c>
      <c r="L48" s="39">
        <v>100</v>
      </c>
      <c r="M48" s="40">
        <v>5</v>
      </c>
    </row>
    <row r="49" spans="1:18" ht="156">
      <c r="A49" s="30" t="s">
        <v>459</v>
      </c>
      <c r="B49" s="38" t="s">
        <v>61</v>
      </c>
      <c r="C49" s="38" t="s">
        <v>63</v>
      </c>
      <c r="D49" s="38" t="s">
        <v>460</v>
      </c>
      <c r="E49" s="32"/>
      <c r="F49" s="38" t="s">
        <v>54</v>
      </c>
      <c r="G49" s="38"/>
      <c r="H49" s="38" t="s">
        <v>75</v>
      </c>
      <c r="I49" s="38" t="s">
        <v>73</v>
      </c>
      <c r="J49" s="39">
        <v>100</v>
      </c>
      <c r="K49" s="39">
        <v>100</v>
      </c>
      <c r="L49" s="39">
        <v>100</v>
      </c>
      <c r="M49" s="40">
        <v>5</v>
      </c>
    </row>
    <row r="50" spans="1:18" ht="156">
      <c r="A50" s="30" t="s">
        <v>459</v>
      </c>
      <c r="B50" s="38" t="s">
        <v>61</v>
      </c>
      <c r="C50" s="38" t="s">
        <v>63</v>
      </c>
      <c r="D50" s="38" t="s">
        <v>460</v>
      </c>
      <c r="E50" s="32"/>
      <c r="F50" s="38" t="s">
        <v>54</v>
      </c>
      <c r="G50" s="38"/>
      <c r="H50" s="38" t="s">
        <v>76</v>
      </c>
      <c r="I50" s="38" t="s">
        <v>73</v>
      </c>
      <c r="J50" s="39">
        <v>100</v>
      </c>
      <c r="K50" s="39">
        <v>100</v>
      </c>
      <c r="L50" s="39">
        <v>100</v>
      </c>
      <c r="M50" s="40">
        <v>5</v>
      </c>
    </row>
    <row r="51" spans="1:18" ht="156">
      <c r="A51" s="30" t="s">
        <v>459</v>
      </c>
      <c r="B51" s="38" t="s">
        <v>61</v>
      </c>
      <c r="C51" s="38" t="s">
        <v>63</v>
      </c>
      <c r="D51" s="38" t="s">
        <v>460</v>
      </c>
      <c r="E51" s="32"/>
      <c r="F51" s="41" t="s">
        <v>54</v>
      </c>
      <c r="G51" s="41"/>
      <c r="H51" s="41" t="s">
        <v>77</v>
      </c>
      <c r="I51" s="41" t="s">
        <v>73</v>
      </c>
      <c r="J51" s="42">
        <v>100</v>
      </c>
      <c r="K51" s="42">
        <v>100</v>
      </c>
      <c r="L51" s="42">
        <v>100</v>
      </c>
      <c r="M51" s="43">
        <v>5</v>
      </c>
    </row>
    <row r="52" spans="1:18" ht="156">
      <c r="A52" s="30" t="s">
        <v>459</v>
      </c>
      <c r="B52" s="38" t="s">
        <v>61</v>
      </c>
      <c r="C52" s="38" t="s">
        <v>63</v>
      </c>
      <c r="D52" s="38" t="s">
        <v>460</v>
      </c>
      <c r="E52" s="32"/>
      <c r="F52" s="38" t="s">
        <v>54</v>
      </c>
      <c r="G52" s="38"/>
      <c r="H52" s="38" t="s">
        <v>282</v>
      </c>
      <c r="I52" s="38" t="s">
        <v>73</v>
      </c>
      <c r="J52" s="39">
        <v>0</v>
      </c>
      <c r="K52" s="39">
        <v>0</v>
      </c>
      <c r="L52" s="39">
        <v>0</v>
      </c>
      <c r="M52" s="40">
        <v>5</v>
      </c>
      <c r="R52" s="29">
        <f>38-3-5</f>
        <v>30</v>
      </c>
    </row>
    <row r="53" spans="1:18" ht="204">
      <c r="A53" s="31" t="s">
        <v>442</v>
      </c>
      <c r="B53" s="38" t="s">
        <v>61</v>
      </c>
      <c r="C53" s="38" t="s">
        <v>63</v>
      </c>
      <c r="D53" s="38" t="s">
        <v>184</v>
      </c>
      <c r="E53" s="32"/>
      <c r="F53" s="38" t="s">
        <v>54</v>
      </c>
      <c r="G53" s="38"/>
      <c r="H53" s="38" t="s">
        <v>72</v>
      </c>
      <c r="I53" s="38" t="s">
        <v>73</v>
      </c>
      <c r="J53" s="39">
        <v>100</v>
      </c>
      <c r="K53" s="39">
        <v>100</v>
      </c>
      <c r="L53" s="39">
        <v>100</v>
      </c>
      <c r="M53" s="40">
        <v>5</v>
      </c>
    </row>
    <row r="54" spans="1:18" ht="409.5">
      <c r="A54" s="31" t="s">
        <v>442</v>
      </c>
      <c r="B54" s="38" t="s">
        <v>61</v>
      </c>
      <c r="C54" s="38" t="s">
        <v>63</v>
      </c>
      <c r="D54" s="38" t="s">
        <v>184</v>
      </c>
      <c r="E54" s="32"/>
      <c r="F54" s="38" t="s">
        <v>54</v>
      </c>
      <c r="G54" s="38"/>
      <c r="H54" s="38" t="s">
        <v>74</v>
      </c>
      <c r="I54" s="38" t="s">
        <v>73</v>
      </c>
      <c r="J54" s="39">
        <v>100</v>
      </c>
      <c r="K54" s="39">
        <v>100</v>
      </c>
      <c r="L54" s="39">
        <v>100</v>
      </c>
      <c r="M54" s="40">
        <v>5</v>
      </c>
    </row>
    <row r="55" spans="1:18" ht="204">
      <c r="A55" s="31" t="s">
        <v>442</v>
      </c>
      <c r="B55" s="38" t="s">
        <v>61</v>
      </c>
      <c r="C55" s="38" t="s">
        <v>63</v>
      </c>
      <c r="D55" s="38" t="s">
        <v>184</v>
      </c>
      <c r="E55" s="32"/>
      <c r="F55" s="38" t="s">
        <v>54</v>
      </c>
      <c r="G55" s="38"/>
      <c r="H55" s="38" t="s">
        <v>75</v>
      </c>
      <c r="I55" s="38" t="s">
        <v>73</v>
      </c>
      <c r="J55" s="39">
        <v>100</v>
      </c>
      <c r="K55" s="39">
        <v>100</v>
      </c>
      <c r="L55" s="39">
        <v>100</v>
      </c>
      <c r="M55" s="40">
        <v>5</v>
      </c>
    </row>
    <row r="56" spans="1:18" ht="204">
      <c r="A56" s="31" t="s">
        <v>442</v>
      </c>
      <c r="B56" s="38" t="s">
        <v>61</v>
      </c>
      <c r="C56" s="38" t="s">
        <v>63</v>
      </c>
      <c r="D56" s="38" t="s">
        <v>184</v>
      </c>
      <c r="E56" s="32"/>
      <c r="F56" s="38" t="s">
        <v>54</v>
      </c>
      <c r="G56" s="38"/>
      <c r="H56" s="38" t="s">
        <v>76</v>
      </c>
      <c r="I56" s="38" t="s">
        <v>73</v>
      </c>
      <c r="J56" s="39">
        <v>100</v>
      </c>
      <c r="K56" s="39">
        <v>100</v>
      </c>
      <c r="L56" s="39">
        <v>100</v>
      </c>
      <c r="M56" s="40">
        <v>5</v>
      </c>
    </row>
    <row r="57" spans="1:18" ht="204">
      <c r="A57" s="31" t="s">
        <v>442</v>
      </c>
      <c r="B57" s="38" t="s">
        <v>61</v>
      </c>
      <c r="C57" s="38" t="s">
        <v>63</v>
      </c>
      <c r="D57" s="38" t="s">
        <v>184</v>
      </c>
      <c r="E57" s="32"/>
      <c r="F57" s="38" t="s">
        <v>54</v>
      </c>
      <c r="G57" s="38"/>
      <c r="H57" s="38" t="s">
        <v>77</v>
      </c>
      <c r="I57" s="38" t="s">
        <v>73</v>
      </c>
      <c r="J57" s="39">
        <v>100</v>
      </c>
      <c r="K57" s="39">
        <v>100</v>
      </c>
      <c r="L57" s="39">
        <v>100</v>
      </c>
      <c r="M57" s="40">
        <v>5</v>
      </c>
    </row>
    <row r="58" spans="1:18" ht="204">
      <c r="A58" s="31" t="s">
        <v>442</v>
      </c>
      <c r="B58" s="38" t="s">
        <v>61</v>
      </c>
      <c r="C58" s="38" t="s">
        <v>63</v>
      </c>
      <c r="D58" s="38" t="s">
        <v>184</v>
      </c>
      <c r="E58" s="32"/>
      <c r="F58" s="38" t="s">
        <v>54</v>
      </c>
      <c r="G58" s="38"/>
      <c r="H58" s="38" t="s">
        <v>282</v>
      </c>
      <c r="I58" s="38" t="s">
        <v>73</v>
      </c>
      <c r="J58" s="39">
        <v>0</v>
      </c>
      <c r="K58" s="39">
        <v>0</v>
      </c>
      <c r="L58" s="39">
        <v>0</v>
      </c>
      <c r="M58" s="40">
        <v>5</v>
      </c>
    </row>
    <row r="59" spans="1:18" ht="72">
      <c r="A59" s="31" t="s">
        <v>443</v>
      </c>
      <c r="B59" s="38" t="s">
        <v>61</v>
      </c>
      <c r="C59" s="38" t="s">
        <v>63</v>
      </c>
      <c r="D59" s="38" t="s">
        <v>67</v>
      </c>
      <c r="E59" s="32"/>
      <c r="F59" s="38" t="s">
        <v>54</v>
      </c>
      <c r="G59" s="38"/>
      <c r="H59" s="38" t="s">
        <v>72</v>
      </c>
      <c r="I59" s="38" t="s">
        <v>73</v>
      </c>
      <c r="J59" s="39">
        <v>100</v>
      </c>
      <c r="K59" s="39">
        <v>100</v>
      </c>
      <c r="L59" s="39">
        <v>100</v>
      </c>
      <c r="M59" s="40">
        <v>5</v>
      </c>
    </row>
    <row r="60" spans="1:18" ht="409.5">
      <c r="A60" s="31" t="s">
        <v>443</v>
      </c>
      <c r="B60" s="38" t="s">
        <v>61</v>
      </c>
      <c r="C60" s="38" t="s">
        <v>63</v>
      </c>
      <c r="D60" s="38" t="s">
        <v>67</v>
      </c>
      <c r="E60" s="32"/>
      <c r="F60" s="38" t="s">
        <v>54</v>
      </c>
      <c r="G60" s="38"/>
      <c r="H60" s="38" t="s">
        <v>74</v>
      </c>
      <c r="I60" s="38" t="s">
        <v>73</v>
      </c>
      <c r="J60" s="39">
        <v>100</v>
      </c>
      <c r="K60" s="39">
        <v>100</v>
      </c>
      <c r="L60" s="39">
        <v>100</v>
      </c>
      <c r="M60" s="40">
        <v>5</v>
      </c>
    </row>
    <row r="61" spans="1:18" ht="96">
      <c r="A61" s="31" t="s">
        <v>443</v>
      </c>
      <c r="B61" s="38" t="s">
        <v>61</v>
      </c>
      <c r="C61" s="38" t="s">
        <v>63</v>
      </c>
      <c r="D61" s="38" t="s">
        <v>67</v>
      </c>
      <c r="E61" s="32"/>
      <c r="F61" s="38" t="s">
        <v>54</v>
      </c>
      <c r="G61" s="38"/>
      <c r="H61" s="38" t="s">
        <v>75</v>
      </c>
      <c r="I61" s="38" t="s">
        <v>73</v>
      </c>
      <c r="J61" s="39">
        <v>100</v>
      </c>
      <c r="K61" s="39">
        <v>100</v>
      </c>
      <c r="L61" s="39">
        <v>100</v>
      </c>
      <c r="M61" s="40">
        <v>5</v>
      </c>
    </row>
    <row r="62" spans="1:18" ht="60">
      <c r="A62" s="31" t="s">
        <v>443</v>
      </c>
      <c r="B62" s="38" t="s">
        <v>61</v>
      </c>
      <c r="C62" s="38" t="s">
        <v>63</v>
      </c>
      <c r="D62" s="38" t="s">
        <v>67</v>
      </c>
      <c r="E62" s="32"/>
      <c r="F62" s="38" t="s">
        <v>54</v>
      </c>
      <c r="G62" s="38"/>
      <c r="H62" s="38" t="s">
        <v>76</v>
      </c>
      <c r="I62" s="38" t="s">
        <v>73</v>
      </c>
      <c r="J62" s="39">
        <v>100</v>
      </c>
      <c r="K62" s="39">
        <v>100</v>
      </c>
      <c r="L62" s="39">
        <v>100</v>
      </c>
      <c r="M62" s="40">
        <v>5</v>
      </c>
    </row>
    <row r="63" spans="1:18" ht="60">
      <c r="A63" s="31" t="s">
        <v>443</v>
      </c>
      <c r="B63" s="38" t="s">
        <v>61</v>
      </c>
      <c r="C63" s="38" t="s">
        <v>63</v>
      </c>
      <c r="D63" s="38" t="s">
        <v>67</v>
      </c>
      <c r="E63" s="32"/>
      <c r="F63" s="41" t="s">
        <v>54</v>
      </c>
      <c r="G63" s="41"/>
      <c r="H63" s="41" t="s">
        <v>77</v>
      </c>
      <c r="I63" s="41" t="s">
        <v>73</v>
      </c>
      <c r="J63" s="42">
        <v>100</v>
      </c>
      <c r="K63" s="42">
        <v>100</v>
      </c>
      <c r="L63" s="42">
        <v>100</v>
      </c>
      <c r="M63" s="43">
        <v>5</v>
      </c>
    </row>
    <row r="64" spans="1:18" ht="60">
      <c r="A64" s="31" t="s">
        <v>443</v>
      </c>
      <c r="B64" s="38" t="s">
        <v>61</v>
      </c>
      <c r="C64" s="38" t="s">
        <v>63</v>
      </c>
      <c r="D64" s="38" t="s">
        <v>67</v>
      </c>
      <c r="E64" s="32"/>
      <c r="F64" s="38" t="s">
        <v>54</v>
      </c>
      <c r="G64" s="38"/>
      <c r="H64" s="38" t="s">
        <v>282</v>
      </c>
      <c r="I64" s="38" t="s">
        <v>73</v>
      </c>
      <c r="J64" s="39">
        <v>0</v>
      </c>
      <c r="K64" s="39">
        <v>0</v>
      </c>
      <c r="L64" s="39">
        <v>0</v>
      </c>
      <c r="M64" s="40">
        <v>5</v>
      </c>
    </row>
    <row r="65" spans="1:13" ht="240">
      <c r="A65" s="31" t="s">
        <v>444</v>
      </c>
      <c r="B65" s="38" t="s">
        <v>61</v>
      </c>
      <c r="C65" s="38" t="s">
        <v>63</v>
      </c>
      <c r="D65" s="38" t="s">
        <v>66</v>
      </c>
      <c r="E65" s="32"/>
      <c r="F65" s="38" t="s">
        <v>54</v>
      </c>
      <c r="G65" s="38"/>
      <c r="H65" s="38" t="s">
        <v>72</v>
      </c>
      <c r="I65" s="38" t="s">
        <v>73</v>
      </c>
      <c r="J65" s="39">
        <v>100</v>
      </c>
      <c r="K65" s="39">
        <v>100</v>
      </c>
      <c r="L65" s="39">
        <v>100</v>
      </c>
      <c r="M65" s="40">
        <v>5</v>
      </c>
    </row>
    <row r="66" spans="1:13" ht="409.5">
      <c r="A66" s="31" t="s">
        <v>444</v>
      </c>
      <c r="B66" s="38" t="s">
        <v>61</v>
      </c>
      <c r="C66" s="38" t="s">
        <v>63</v>
      </c>
      <c r="D66" s="38" t="s">
        <v>66</v>
      </c>
      <c r="E66" s="32"/>
      <c r="F66" s="38" t="s">
        <v>54</v>
      </c>
      <c r="G66" s="38"/>
      <c r="H66" s="38" t="s">
        <v>74</v>
      </c>
      <c r="I66" s="38" t="s">
        <v>73</v>
      </c>
      <c r="J66" s="39">
        <v>100</v>
      </c>
      <c r="K66" s="39">
        <v>100</v>
      </c>
      <c r="L66" s="39">
        <v>100</v>
      </c>
      <c r="M66" s="40">
        <v>5</v>
      </c>
    </row>
    <row r="67" spans="1:13" ht="240">
      <c r="A67" s="31" t="s">
        <v>444</v>
      </c>
      <c r="B67" s="38" t="s">
        <v>61</v>
      </c>
      <c r="C67" s="38" t="s">
        <v>63</v>
      </c>
      <c r="D67" s="38" t="s">
        <v>66</v>
      </c>
      <c r="E67" s="32"/>
      <c r="F67" s="38" t="s">
        <v>54</v>
      </c>
      <c r="G67" s="38"/>
      <c r="H67" s="38" t="s">
        <v>75</v>
      </c>
      <c r="I67" s="38" t="s">
        <v>73</v>
      </c>
      <c r="J67" s="39">
        <v>100</v>
      </c>
      <c r="K67" s="39">
        <v>100</v>
      </c>
      <c r="L67" s="39">
        <v>100</v>
      </c>
      <c r="M67" s="40">
        <v>5</v>
      </c>
    </row>
    <row r="68" spans="1:13" ht="240">
      <c r="A68" s="31" t="s">
        <v>444</v>
      </c>
      <c r="B68" s="38" t="s">
        <v>61</v>
      </c>
      <c r="C68" s="38" t="s">
        <v>63</v>
      </c>
      <c r="D68" s="38" t="s">
        <v>66</v>
      </c>
      <c r="E68" s="32"/>
      <c r="F68" s="38" t="s">
        <v>54</v>
      </c>
      <c r="G68" s="38"/>
      <c r="H68" s="38" t="s">
        <v>76</v>
      </c>
      <c r="I68" s="38" t="s">
        <v>73</v>
      </c>
      <c r="J68" s="39">
        <v>100</v>
      </c>
      <c r="K68" s="39">
        <v>100</v>
      </c>
      <c r="L68" s="39">
        <v>100</v>
      </c>
      <c r="M68" s="40">
        <v>5</v>
      </c>
    </row>
    <row r="69" spans="1:13" ht="240">
      <c r="A69" s="31" t="s">
        <v>444</v>
      </c>
      <c r="B69" s="38" t="s">
        <v>61</v>
      </c>
      <c r="C69" s="38" t="s">
        <v>63</v>
      </c>
      <c r="D69" s="38" t="s">
        <v>66</v>
      </c>
      <c r="E69" s="32"/>
      <c r="F69" s="38" t="s">
        <v>54</v>
      </c>
      <c r="G69" s="38"/>
      <c r="H69" s="38" t="s">
        <v>77</v>
      </c>
      <c r="I69" s="38" t="s">
        <v>73</v>
      </c>
      <c r="J69" s="39">
        <v>100</v>
      </c>
      <c r="K69" s="39">
        <v>100</v>
      </c>
      <c r="L69" s="39">
        <v>100</v>
      </c>
      <c r="M69" s="40">
        <v>5</v>
      </c>
    </row>
    <row r="70" spans="1:13" ht="240">
      <c r="A70" s="31" t="s">
        <v>444</v>
      </c>
      <c r="B70" s="38" t="s">
        <v>61</v>
      </c>
      <c r="C70" s="38" t="s">
        <v>63</v>
      </c>
      <c r="D70" s="38" t="s">
        <v>66</v>
      </c>
      <c r="E70" s="32"/>
      <c r="F70" s="38" t="s">
        <v>54</v>
      </c>
      <c r="G70" s="38"/>
      <c r="H70" s="38" t="s">
        <v>282</v>
      </c>
      <c r="I70" s="38" t="s">
        <v>73</v>
      </c>
      <c r="J70" s="39">
        <v>0</v>
      </c>
      <c r="K70" s="39">
        <v>0</v>
      </c>
      <c r="L70" s="39">
        <v>0</v>
      </c>
      <c r="M70" s="40">
        <v>5</v>
      </c>
    </row>
    <row r="71" spans="1:13" ht="156">
      <c r="A71" s="31" t="s">
        <v>445</v>
      </c>
      <c r="B71" s="38" t="s">
        <v>61</v>
      </c>
      <c r="C71" s="38" t="s">
        <v>63</v>
      </c>
      <c r="D71" s="38" t="s">
        <v>65</v>
      </c>
      <c r="E71" s="32"/>
      <c r="F71" s="38" t="s">
        <v>54</v>
      </c>
      <c r="G71" s="38"/>
      <c r="H71" s="38" t="s">
        <v>72</v>
      </c>
      <c r="I71" s="38" t="s">
        <v>73</v>
      </c>
      <c r="J71" s="39">
        <v>100</v>
      </c>
      <c r="K71" s="39">
        <v>100</v>
      </c>
      <c r="L71" s="39">
        <v>100</v>
      </c>
      <c r="M71" s="40">
        <v>5</v>
      </c>
    </row>
    <row r="72" spans="1:13" ht="409.5">
      <c r="A72" s="31" t="s">
        <v>445</v>
      </c>
      <c r="B72" s="38" t="s">
        <v>61</v>
      </c>
      <c r="C72" s="38" t="s">
        <v>63</v>
      </c>
      <c r="D72" s="38" t="s">
        <v>65</v>
      </c>
      <c r="E72" s="32"/>
      <c r="F72" s="38" t="s">
        <v>54</v>
      </c>
      <c r="G72" s="38"/>
      <c r="H72" s="38" t="s">
        <v>74</v>
      </c>
      <c r="I72" s="38" t="s">
        <v>73</v>
      </c>
      <c r="J72" s="39">
        <v>100</v>
      </c>
      <c r="K72" s="39">
        <v>100</v>
      </c>
      <c r="L72" s="39">
        <v>100</v>
      </c>
      <c r="M72" s="40">
        <v>5</v>
      </c>
    </row>
    <row r="73" spans="1:13" ht="156">
      <c r="A73" s="31" t="s">
        <v>445</v>
      </c>
      <c r="B73" s="38" t="s">
        <v>61</v>
      </c>
      <c r="C73" s="38" t="s">
        <v>63</v>
      </c>
      <c r="D73" s="38" t="s">
        <v>65</v>
      </c>
      <c r="E73" s="32"/>
      <c r="F73" s="38" t="s">
        <v>54</v>
      </c>
      <c r="G73" s="38"/>
      <c r="H73" s="38" t="s">
        <v>75</v>
      </c>
      <c r="I73" s="38" t="s">
        <v>73</v>
      </c>
      <c r="J73" s="39">
        <v>100</v>
      </c>
      <c r="K73" s="39">
        <v>100</v>
      </c>
      <c r="L73" s="39">
        <v>100</v>
      </c>
      <c r="M73" s="40">
        <v>5</v>
      </c>
    </row>
    <row r="74" spans="1:13" ht="156">
      <c r="A74" s="31" t="s">
        <v>445</v>
      </c>
      <c r="B74" s="38" t="s">
        <v>61</v>
      </c>
      <c r="C74" s="38" t="s">
        <v>63</v>
      </c>
      <c r="D74" s="38" t="s">
        <v>65</v>
      </c>
      <c r="E74" s="32"/>
      <c r="F74" s="38" t="s">
        <v>54</v>
      </c>
      <c r="G74" s="38"/>
      <c r="H74" s="38" t="s">
        <v>76</v>
      </c>
      <c r="I74" s="38" t="s">
        <v>73</v>
      </c>
      <c r="J74" s="39">
        <v>100</v>
      </c>
      <c r="K74" s="39">
        <v>100</v>
      </c>
      <c r="L74" s="39">
        <v>100</v>
      </c>
      <c r="M74" s="40">
        <v>5</v>
      </c>
    </row>
    <row r="75" spans="1:13" ht="156">
      <c r="A75" s="31" t="s">
        <v>445</v>
      </c>
      <c r="B75" s="38" t="s">
        <v>61</v>
      </c>
      <c r="C75" s="38" t="s">
        <v>63</v>
      </c>
      <c r="D75" s="38" t="s">
        <v>65</v>
      </c>
      <c r="E75" s="32"/>
      <c r="F75" s="41" t="s">
        <v>54</v>
      </c>
      <c r="G75" s="41"/>
      <c r="H75" s="41" t="s">
        <v>77</v>
      </c>
      <c r="I75" s="41" t="s">
        <v>73</v>
      </c>
      <c r="J75" s="42">
        <v>100</v>
      </c>
      <c r="K75" s="42">
        <v>100</v>
      </c>
      <c r="L75" s="42">
        <v>100</v>
      </c>
      <c r="M75" s="43">
        <v>5</v>
      </c>
    </row>
    <row r="76" spans="1:13" ht="156">
      <c r="A76" s="31" t="s">
        <v>445</v>
      </c>
      <c r="B76" s="38" t="s">
        <v>61</v>
      </c>
      <c r="C76" s="38" t="s">
        <v>63</v>
      </c>
      <c r="D76" s="38" t="s">
        <v>65</v>
      </c>
      <c r="E76" s="32"/>
      <c r="F76" s="38" t="s">
        <v>54</v>
      </c>
      <c r="G76" s="38"/>
      <c r="H76" s="38" t="s">
        <v>282</v>
      </c>
      <c r="I76" s="38" t="s">
        <v>73</v>
      </c>
      <c r="J76" s="39">
        <v>0</v>
      </c>
      <c r="K76" s="39">
        <v>0</v>
      </c>
      <c r="L76" s="39">
        <v>0</v>
      </c>
      <c r="M76" s="40">
        <v>5</v>
      </c>
    </row>
    <row r="77" spans="1:13" ht="156">
      <c r="A77" s="31" t="s">
        <v>446</v>
      </c>
      <c r="B77" s="38" t="s">
        <v>61</v>
      </c>
      <c r="C77" s="38" t="s">
        <v>63</v>
      </c>
      <c r="D77" s="38" t="s">
        <v>64</v>
      </c>
      <c r="E77" s="32"/>
      <c r="F77" s="38" t="s">
        <v>54</v>
      </c>
      <c r="G77" s="38"/>
      <c r="H77" s="38" t="s">
        <v>72</v>
      </c>
      <c r="I77" s="38" t="s">
        <v>73</v>
      </c>
      <c r="J77" s="39">
        <v>100</v>
      </c>
      <c r="K77" s="39">
        <v>100</v>
      </c>
      <c r="L77" s="39">
        <v>100</v>
      </c>
      <c r="M77" s="40">
        <v>5</v>
      </c>
    </row>
    <row r="78" spans="1:13" ht="409.5">
      <c r="A78" s="31" t="s">
        <v>446</v>
      </c>
      <c r="B78" s="38" t="s">
        <v>61</v>
      </c>
      <c r="C78" s="38" t="s">
        <v>63</v>
      </c>
      <c r="D78" s="38" t="s">
        <v>64</v>
      </c>
      <c r="E78" s="32"/>
      <c r="F78" s="38" t="s">
        <v>54</v>
      </c>
      <c r="G78" s="38"/>
      <c r="H78" s="38" t="s">
        <v>74</v>
      </c>
      <c r="I78" s="38" t="s">
        <v>73</v>
      </c>
      <c r="J78" s="39">
        <v>100</v>
      </c>
      <c r="K78" s="39">
        <v>100</v>
      </c>
      <c r="L78" s="39">
        <v>100</v>
      </c>
      <c r="M78" s="40">
        <v>5</v>
      </c>
    </row>
    <row r="79" spans="1:13" ht="156">
      <c r="A79" s="31" t="s">
        <v>446</v>
      </c>
      <c r="B79" s="38" t="s">
        <v>61</v>
      </c>
      <c r="C79" s="38" t="s">
        <v>63</v>
      </c>
      <c r="D79" s="38" t="s">
        <v>64</v>
      </c>
      <c r="E79" s="32"/>
      <c r="F79" s="38" t="s">
        <v>54</v>
      </c>
      <c r="G79" s="38"/>
      <c r="H79" s="38" t="s">
        <v>75</v>
      </c>
      <c r="I79" s="38" t="s">
        <v>73</v>
      </c>
      <c r="J79" s="39">
        <v>100</v>
      </c>
      <c r="K79" s="39">
        <v>100</v>
      </c>
      <c r="L79" s="39">
        <v>100</v>
      </c>
      <c r="M79" s="40">
        <v>5</v>
      </c>
    </row>
    <row r="80" spans="1:13" ht="156">
      <c r="A80" s="31" t="s">
        <v>446</v>
      </c>
      <c r="B80" s="38" t="s">
        <v>61</v>
      </c>
      <c r="C80" s="38" t="s">
        <v>63</v>
      </c>
      <c r="D80" s="38" t="s">
        <v>64</v>
      </c>
      <c r="E80" s="32"/>
      <c r="F80" s="38" t="s">
        <v>54</v>
      </c>
      <c r="G80" s="38"/>
      <c r="H80" s="38" t="s">
        <v>76</v>
      </c>
      <c r="I80" s="38" t="s">
        <v>73</v>
      </c>
      <c r="J80" s="39">
        <v>100</v>
      </c>
      <c r="K80" s="39">
        <v>100</v>
      </c>
      <c r="L80" s="39">
        <v>100</v>
      </c>
      <c r="M80" s="40">
        <v>5</v>
      </c>
    </row>
    <row r="81" spans="1:13" ht="156">
      <c r="A81" s="31" t="s">
        <v>446</v>
      </c>
      <c r="B81" s="38" t="s">
        <v>61</v>
      </c>
      <c r="C81" s="38" t="s">
        <v>63</v>
      </c>
      <c r="D81" s="38" t="s">
        <v>64</v>
      </c>
      <c r="E81" s="32"/>
      <c r="F81" s="38" t="s">
        <v>54</v>
      </c>
      <c r="G81" s="38"/>
      <c r="H81" s="38" t="s">
        <v>77</v>
      </c>
      <c r="I81" s="38" t="s">
        <v>73</v>
      </c>
      <c r="J81" s="39">
        <v>100</v>
      </c>
      <c r="K81" s="39">
        <v>100</v>
      </c>
      <c r="L81" s="39">
        <v>100</v>
      </c>
      <c r="M81" s="40">
        <v>5</v>
      </c>
    </row>
    <row r="82" spans="1:13" ht="156">
      <c r="A82" s="31" t="s">
        <v>446</v>
      </c>
      <c r="B82" s="38" t="s">
        <v>61</v>
      </c>
      <c r="C82" s="38" t="s">
        <v>63</v>
      </c>
      <c r="D82" s="38" t="s">
        <v>64</v>
      </c>
      <c r="E82" s="32"/>
      <c r="F82" s="38" t="s">
        <v>54</v>
      </c>
      <c r="G82" s="38"/>
      <c r="H82" s="38" t="s">
        <v>282</v>
      </c>
      <c r="I82" s="38" t="s">
        <v>73</v>
      </c>
      <c r="J82" s="39">
        <v>0</v>
      </c>
      <c r="K82" s="39">
        <v>0</v>
      </c>
      <c r="L82" s="39">
        <v>0</v>
      </c>
      <c r="M82" s="40">
        <v>5</v>
      </c>
    </row>
    <row r="83" spans="1:13" ht="228">
      <c r="A83" s="31" t="s">
        <v>453</v>
      </c>
      <c r="B83" s="38" t="s">
        <v>61</v>
      </c>
      <c r="C83" s="38" t="s">
        <v>63</v>
      </c>
      <c r="D83" s="38" t="s">
        <v>288</v>
      </c>
      <c r="E83" s="32"/>
      <c r="F83" s="38" t="s">
        <v>54</v>
      </c>
      <c r="G83" s="38"/>
      <c r="H83" s="38" t="s">
        <v>72</v>
      </c>
      <c r="I83" s="38" t="s">
        <v>73</v>
      </c>
      <c r="J83" s="39">
        <v>100</v>
      </c>
      <c r="K83" s="39">
        <v>100</v>
      </c>
      <c r="L83" s="39">
        <v>100</v>
      </c>
      <c r="M83" s="40">
        <v>5</v>
      </c>
    </row>
    <row r="84" spans="1:13" ht="409.5">
      <c r="A84" s="31" t="s">
        <v>453</v>
      </c>
      <c r="B84" s="38" t="s">
        <v>61</v>
      </c>
      <c r="C84" s="38" t="s">
        <v>63</v>
      </c>
      <c r="D84" s="38" t="s">
        <v>288</v>
      </c>
      <c r="E84" s="32"/>
      <c r="F84" s="38" t="s">
        <v>54</v>
      </c>
      <c r="G84" s="38"/>
      <c r="H84" s="38" t="s">
        <v>74</v>
      </c>
      <c r="I84" s="38" t="s">
        <v>73</v>
      </c>
      <c r="J84" s="39">
        <v>100</v>
      </c>
      <c r="K84" s="39">
        <v>100</v>
      </c>
      <c r="L84" s="39">
        <v>100</v>
      </c>
      <c r="M84" s="40">
        <v>5</v>
      </c>
    </row>
    <row r="85" spans="1:13" ht="228">
      <c r="A85" s="31" t="s">
        <v>453</v>
      </c>
      <c r="B85" s="38" t="s">
        <v>61</v>
      </c>
      <c r="C85" s="38" t="s">
        <v>63</v>
      </c>
      <c r="D85" s="38" t="s">
        <v>288</v>
      </c>
      <c r="E85" s="32"/>
      <c r="F85" s="38" t="s">
        <v>54</v>
      </c>
      <c r="G85" s="38"/>
      <c r="H85" s="38" t="s">
        <v>75</v>
      </c>
      <c r="I85" s="38" t="s">
        <v>73</v>
      </c>
      <c r="J85" s="39">
        <v>100</v>
      </c>
      <c r="K85" s="39">
        <v>100</v>
      </c>
      <c r="L85" s="39">
        <v>100</v>
      </c>
      <c r="M85" s="40">
        <v>5</v>
      </c>
    </row>
    <row r="86" spans="1:13" ht="228">
      <c r="A86" s="31" t="s">
        <v>453</v>
      </c>
      <c r="B86" s="38" t="s">
        <v>61</v>
      </c>
      <c r="C86" s="38" t="s">
        <v>63</v>
      </c>
      <c r="D86" s="38" t="s">
        <v>288</v>
      </c>
      <c r="E86" s="32"/>
      <c r="F86" s="38" t="s">
        <v>54</v>
      </c>
      <c r="G86" s="38"/>
      <c r="H86" s="38" t="s">
        <v>76</v>
      </c>
      <c r="I86" s="38" t="s">
        <v>73</v>
      </c>
      <c r="J86" s="39">
        <v>100</v>
      </c>
      <c r="K86" s="39">
        <v>100</v>
      </c>
      <c r="L86" s="39">
        <v>100</v>
      </c>
      <c r="M86" s="40">
        <v>5</v>
      </c>
    </row>
    <row r="87" spans="1:13" ht="228">
      <c r="A87" s="31" t="s">
        <v>453</v>
      </c>
      <c r="B87" s="38" t="s">
        <v>61</v>
      </c>
      <c r="C87" s="38" t="s">
        <v>63</v>
      </c>
      <c r="D87" s="38" t="s">
        <v>288</v>
      </c>
      <c r="E87" s="32"/>
      <c r="F87" s="38" t="s">
        <v>54</v>
      </c>
      <c r="G87" s="38"/>
      <c r="H87" s="38" t="s">
        <v>77</v>
      </c>
      <c r="I87" s="38" t="s">
        <v>73</v>
      </c>
      <c r="J87" s="39">
        <v>100</v>
      </c>
      <c r="K87" s="39">
        <v>100</v>
      </c>
      <c r="L87" s="39">
        <v>100</v>
      </c>
      <c r="M87" s="40">
        <v>5</v>
      </c>
    </row>
    <row r="88" spans="1:13" ht="228">
      <c r="A88" s="31" t="s">
        <v>453</v>
      </c>
      <c r="B88" s="38" t="s">
        <v>61</v>
      </c>
      <c r="C88" s="38" t="s">
        <v>63</v>
      </c>
      <c r="D88" s="38" t="s">
        <v>288</v>
      </c>
      <c r="E88" s="32"/>
      <c r="F88" s="38" t="s">
        <v>54</v>
      </c>
      <c r="G88" s="38"/>
      <c r="H88" s="38" t="s">
        <v>282</v>
      </c>
      <c r="I88" s="38" t="s">
        <v>73</v>
      </c>
      <c r="J88" s="39">
        <v>0</v>
      </c>
      <c r="K88" s="39">
        <v>0</v>
      </c>
      <c r="L88" s="39">
        <v>0</v>
      </c>
      <c r="M88" s="40">
        <v>5</v>
      </c>
    </row>
    <row r="89" spans="1:13" ht="252">
      <c r="A89" s="31" t="s">
        <v>447</v>
      </c>
      <c r="B89" s="38" t="s">
        <v>57</v>
      </c>
      <c r="C89" s="38" t="s">
        <v>58</v>
      </c>
      <c r="D89" s="38" t="s">
        <v>53</v>
      </c>
      <c r="E89" s="32"/>
      <c r="F89" s="38" t="s">
        <v>54</v>
      </c>
      <c r="G89" s="38"/>
      <c r="H89" s="38" t="s">
        <v>72</v>
      </c>
      <c r="I89" s="38" t="s">
        <v>73</v>
      </c>
      <c r="J89" s="39">
        <v>100</v>
      </c>
      <c r="K89" s="39">
        <v>100</v>
      </c>
      <c r="L89" s="39">
        <v>100</v>
      </c>
      <c r="M89" s="40">
        <v>5</v>
      </c>
    </row>
    <row r="90" spans="1:13" ht="409.5">
      <c r="A90" s="31" t="s">
        <v>447</v>
      </c>
      <c r="B90" s="38" t="s">
        <v>57</v>
      </c>
      <c r="C90" s="38" t="s">
        <v>58</v>
      </c>
      <c r="D90" s="38" t="s">
        <v>53</v>
      </c>
      <c r="E90" s="32"/>
      <c r="F90" s="38" t="s">
        <v>54</v>
      </c>
      <c r="G90" s="38"/>
      <c r="H90" s="38" t="s">
        <v>74</v>
      </c>
      <c r="I90" s="38" t="s">
        <v>73</v>
      </c>
      <c r="J90" s="39">
        <v>100</v>
      </c>
      <c r="K90" s="39">
        <v>100</v>
      </c>
      <c r="L90" s="39">
        <v>100</v>
      </c>
      <c r="M90" s="40">
        <v>5</v>
      </c>
    </row>
    <row r="91" spans="1:13" ht="252">
      <c r="A91" s="31" t="s">
        <v>447</v>
      </c>
      <c r="B91" s="38" t="s">
        <v>57</v>
      </c>
      <c r="C91" s="38" t="s">
        <v>58</v>
      </c>
      <c r="D91" s="38" t="s">
        <v>53</v>
      </c>
      <c r="E91" s="32"/>
      <c r="F91" s="38" t="s">
        <v>54</v>
      </c>
      <c r="G91" s="38"/>
      <c r="H91" s="38" t="s">
        <v>75</v>
      </c>
      <c r="I91" s="38" t="s">
        <v>73</v>
      </c>
      <c r="J91" s="39">
        <v>100</v>
      </c>
      <c r="K91" s="39">
        <v>100</v>
      </c>
      <c r="L91" s="39">
        <v>100</v>
      </c>
      <c r="M91" s="40">
        <v>5</v>
      </c>
    </row>
    <row r="92" spans="1:13" ht="252">
      <c r="A92" s="31" t="s">
        <v>447</v>
      </c>
      <c r="B92" s="38" t="s">
        <v>57</v>
      </c>
      <c r="C92" s="38" t="s">
        <v>58</v>
      </c>
      <c r="D92" s="38" t="s">
        <v>53</v>
      </c>
      <c r="E92" s="32"/>
      <c r="F92" s="38" t="s">
        <v>54</v>
      </c>
      <c r="G92" s="38"/>
      <c r="H92" s="38" t="s">
        <v>76</v>
      </c>
      <c r="I92" s="38" t="s">
        <v>73</v>
      </c>
      <c r="J92" s="39">
        <v>100</v>
      </c>
      <c r="K92" s="39">
        <v>100</v>
      </c>
      <c r="L92" s="39">
        <v>100</v>
      </c>
      <c r="M92" s="40">
        <v>5</v>
      </c>
    </row>
    <row r="93" spans="1:13" ht="252">
      <c r="A93" s="31" t="s">
        <v>447</v>
      </c>
      <c r="B93" s="38" t="s">
        <v>57</v>
      </c>
      <c r="C93" s="38" t="s">
        <v>58</v>
      </c>
      <c r="D93" s="38" t="s">
        <v>53</v>
      </c>
      <c r="E93" s="32"/>
      <c r="F93" s="41" t="s">
        <v>54</v>
      </c>
      <c r="G93" s="41"/>
      <c r="H93" s="41" t="s">
        <v>77</v>
      </c>
      <c r="I93" s="41" t="s">
        <v>73</v>
      </c>
      <c r="J93" s="42">
        <v>100</v>
      </c>
      <c r="K93" s="42">
        <v>100</v>
      </c>
      <c r="L93" s="42">
        <v>100</v>
      </c>
      <c r="M93" s="43">
        <v>5</v>
      </c>
    </row>
    <row r="94" spans="1:13" ht="252">
      <c r="A94" s="31" t="s">
        <v>447</v>
      </c>
      <c r="B94" s="38" t="s">
        <v>57</v>
      </c>
      <c r="C94" s="38" t="s">
        <v>58</v>
      </c>
      <c r="D94" s="38" t="s">
        <v>53</v>
      </c>
      <c r="E94" s="32"/>
      <c r="F94" s="38" t="s">
        <v>54</v>
      </c>
      <c r="G94" s="38"/>
      <c r="H94" s="38" t="s">
        <v>282</v>
      </c>
      <c r="I94" s="38" t="s">
        <v>73</v>
      </c>
      <c r="J94" s="39">
        <v>0</v>
      </c>
      <c r="K94" s="39">
        <v>0</v>
      </c>
      <c r="L94" s="39">
        <v>0</v>
      </c>
      <c r="M94" s="40">
        <v>5</v>
      </c>
    </row>
    <row r="95" spans="1:13" ht="252">
      <c r="A95" s="31" t="s">
        <v>448</v>
      </c>
      <c r="B95" s="38" t="s">
        <v>57</v>
      </c>
      <c r="C95" s="38" t="s">
        <v>59</v>
      </c>
      <c r="D95" s="38" t="s">
        <v>53</v>
      </c>
      <c r="E95" s="32"/>
      <c r="F95" s="38" t="s">
        <v>54</v>
      </c>
      <c r="G95" s="38"/>
      <c r="H95" s="38" t="s">
        <v>72</v>
      </c>
      <c r="I95" s="38" t="s">
        <v>73</v>
      </c>
      <c r="J95" s="39">
        <v>100</v>
      </c>
      <c r="K95" s="39">
        <v>100</v>
      </c>
      <c r="L95" s="39">
        <v>100</v>
      </c>
      <c r="M95" s="40">
        <v>5</v>
      </c>
    </row>
    <row r="96" spans="1:13" ht="409.5">
      <c r="A96" s="31" t="s">
        <v>448</v>
      </c>
      <c r="B96" s="38" t="s">
        <v>57</v>
      </c>
      <c r="C96" s="38" t="s">
        <v>59</v>
      </c>
      <c r="D96" s="38" t="s">
        <v>53</v>
      </c>
      <c r="E96" s="32"/>
      <c r="F96" s="38" t="s">
        <v>54</v>
      </c>
      <c r="G96" s="38"/>
      <c r="H96" s="38" t="s">
        <v>74</v>
      </c>
      <c r="I96" s="38" t="s">
        <v>73</v>
      </c>
      <c r="J96" s="39">
        <v>100</v>
      </c>
      <c r="K96" s="39">
        <v>100</v>
      </c>
      <c r="L96" s="39">
        <v>100</v>
      </c>
      <c r="M96" s="40">
        <v>5</v>
      </c>
    </row>
    <row r="97" spans="1:13" ht="252">
      <c r="A97" s="31" t="s">
        <v>448</v>
      </c>
      <c r="B97" s="38" t="s">
        <v>57</v>
      </c>
      <c r="C97" s="38" t="s">
        <v>59</v>
      </c>
      <c r="D97" s="38" t="s">
        <v>53</v>
      </c>
      <c r="E97" s="32"/>
      <c r="F97" s="38" t="s">
        <v>54</v>
      </c>
      <c r="G97" s="38"/>
      <c r="H97" s="38" t="s">
        <v>75</v>
      </c>
      <c r="I97" s="38" t="s">
        <v>73</v>
      </c>
      <c r="J97" s="39">
        <v>100</v>
      </c>
      <c r="K97" s="39">
        <v>100</v>
      </c>
      <c r="L97" s="39">
        <v>100</v>
      </c>
      <c r="M97" s="40">
        <v>5</v>
      </c>
    </row>
    <row r="98" spans="1:13" ht="252">
      <c r="A98" s="31" t="s">
        <v>448</v>
      </c>
      <c r="B98" s="38" t="s">
        <v>57</v>
      </c>
      <c r="C98" s="38" t="s">
        <v>59</v>
      </c>
      <c r="D98" s="38" t="s">
        <v>53</v>
      </c>
      <c r="E98" s="32"/>
      <c r="F98" s="38" t="s">
        <v>54</v>
      </c>
      <c r="G98" s="38"/>
      <c r="H98" s="38" t="s">
        <v>76</v>
      </c>
      <c r="I98" s="38" t="s">
        <v>73</v>
      </c>
      <c r="J98" s="39">
        <v>100</v>
      </c>
      <c r="K98" s="39">
        <v>100</v>
      </c>
      <c r="L98" s="39">
        <v>100</v>
      </c>
      <c r="M98" s="40">
        <v>5</v>
      </c>
    </row>
    <row r="99" spans="1:13" ht="252">
      <c r="A99" s="31" t="s">
        <v>448</v>
      </c>
      <c r="B99" s="38" t="s">
        <v>57</v>
      </c>
      <c r="C99" s="38" t="s">
        <v>59</v>
      </c>
      <c r="D99" s="38" t="s">
        <v>53</v>
      </c>
      <c r="E99" s="32"/>
      <c r="F99" s="41" t="s">
        <v>54</v>
      </c>
      <c r="G99" s="41"/>
      <c r="H99" s="41" t="s">
        <v>77</v>
      </c>
      <c r="I99" s="41" t="s">
        <v>73</v>
      </c>
      <c r="J99" s="42">
        <v>100</v>
      </c>
      <c r="K99" s="42">
        <v>100</v>
      </c>
      <c r="L99" s="42">
        <v>100</v>
      </c>
      <c r="M99" s="43">
        <v>5</v>
      </c>
    </row>
    <row r="100" spans="1:13" ht="252">
      <c r="A100" s="31" t="s">
        <v>448</v>
      </c>
      <c r="B100" s="38" t="s">
        <v>57</v>
      </c>
      <c r="C100" s="38" t="s">
        <v>59</v>
      </c>
      <c r="D100" s="38" t="s">
        <v>53</v>
      </c>
      <c r="E100" s="32"/>
      <c r="F100" s="38" t="s">
        <v>54</v>
      </c>
      <c r="G100" s="38"/>
      <c r="H100" s="38" t="s">
        <v>282</v>
      </c>
      <c r="I100" s="38" t="s">
        <v>73</v>
      </c>
      <c r="J100" s="39">
        <v>0</v>
      </c>
      <c r="K100" s="39">
        <v>0</v>
      </c>
      <c r="L100" s="39">
        <v>0</v>
      </c>
      <c r="M100" s="40">
        <v>5</v>
      </c>
    </row>
    <row r="101" spans="1:13" ht="252">
      <c r="A101" s="31" t="s">
        <v>449</v>
      </c>
      <c r="B101" s="38" t="s">
        <v>57</v>
      </c>
      <c r="C101" s="38" t="s">
        <v>60</v>
      </c>
      <c r="D101" s="38" t="s">
        <v>53</v>
      </c>
      <c r="E101" s="32"/>
      <c r="F101" s="38" t="s">
        <v>54</v>
      </c>
      <c r="G101" s="38"/>
      <c r="H101" s="38" t="s">
        <v>72</v>
      </c>
      <c r="I101" s="38" t="s">
        <v>73</v>
      </c>
      <c r="J101" s="39">
        <v>100</v>
      </c>
      <c r="K101" s="39">
        <v>100</v>
      </c>
      <c r="L101" s="39">
        <v>100</v>
      </c>
      <c r="M101" s="40">
        <v>5</v>
      </c>
    </row>
    <row r="102" spans="1:13" ht="409.5">
      <c r="A102" s="31" t="s">
        <v>449</v>
      </c>
      <c r="B102" s="38" t="s">
        <v>57</v>
      </c>
      <c r="C102" s="38" t="s">
        <v>60</v>
      </c>
      <c r="D102" s="38" t="s">
        <v>53</v>
      </c>
      <c r="E102" s="32"/>
      <c r="F102" s="38" t="s">
        <v>54</v>
      </c>
      <c r="G102" s="38"/>
      <c r="H102" s="38" t="s">
        <v>74</v>
      </c>
      <c r="I102" s="38" t="s">
        <v>73</v>
      </c>
      <c r="J102" s="39">
        <v>100</v>
      </c>
      <c r="K102" s="39">
        <v>100</v>
      </c>
      <c r="L102" s="39">
        <v>100</v>
      </c>
      <c r="M102" s="40">
        <v>5</v>
      </c>
    </row>
    <row r="103" spans="1:13" ht="252">
      <c r="A103" s="31" t="s">
        <v>449</v>
      </c>
      <c r="B103" s="38" t="s">
        <v>57</v>
      </c>
      <c r="C103" s="38" t="s">
        <v>60</v>
      </c>
      <c r="D103" s="38" t="s">
        <v>53</v>
      </c>
      <c r="E103" s="32"/>
      <c r="F103" s="38" t="s">
        <v>54</v>
      </c>
      <c r="G103" s="38"/>
      <c r="H103" s="38" t="s">
        <v>75</v>
      </c>
      <c r="I103" s="38" t="s">
        <v>73</v>
      </c>
      <c r="J103" s="39">
        <v>100</v>
      </c>
      <c r="K103" s="39">
        <v>100</v>
      </c>
      <c r="L103" s="39">
        <v>100</v>
      </c>
      <c r="M103" s="40">
        <v>5</v>
      </c>
    </row>
    <row r="104" spans="1:13" ht="252">
      <c r="A104" s="31" t="s">
        <v>449</v>
      </c>
      <c r="B104" s="38" t="s">
        <v>57</v>
      </c>
      <c r="C104" s="38" t="s">
        <v>60</v>
      </c>
      <c r="D104" s="38" t="s">
        <v>53</v>
      </c>
      <c r="E104" s="32"/>
      <c r="F104" s="38" t="s">
        <v>54</v>
      </c>
      <c r="G104" s="38"/>
      <c r="H104" s="38" t="s">
        <v>76</v>
      </c>
      <c r="I104" s="38" t="s">
        <v>73</v>
      </c>
      <c r="J104" s="39">
        <v>100</v>
      </c>
      <c r="K104" s="39">
        <v>100</v>
      </c>
      <c r="L104" s="39">
        <v>100</v>
      </c>
      <c r="M104" s="40">
        <v>5</v>
      </c>
    </row>
    <row r="105" spans="1:13" ht="252">
      <c r="A105" s="31" t="s">
        <v>449</v>
      </c>
      <c r="B105" s="38" t="s">
        <v>57</v>
      </c>
      <c r="C105" s="38" t="s">
        <v>60</v>
      </c>
      <c r="D105" s="38" t="s">
        <v>53</v>
      </c>
      <c r="E105" s="32"/>
      <c r="F105" s="41" t="s">
        <v>54</v>
      </c>
      <c r="G105" s="41"/>
      <c r="H105" s="41" t="s">
        <v>77</v>
      </c>
      <c r="I105" s="41" t="s">
        <v>73</v>
      </c>
      <c r="J105" s="42">
        <v>100</v>
      </c>
      <c r="K105" s="42">
        <v>100</v>
      </c>
      <c r="L105" s="42">
        <v>100</v>
      </c>
      <c r="M105" s="43">
        <v>5</v>
      </c>
    </row>
    <row r="106" spans="1:13" ht="252">
      <c r="A106" s="31" t="s">
        <v>449</v>
      </c>
      <c r="B106" s="38" t="s">
        <v>57</v>
      </c>
      <c r="C106" s="38" t="s">
        <v>60</v>
      </c>
      <c r="D106" s="38" t="s">
        <v>53</v>
      </c>
      <c r="E106" s="32"/>
      <c r="F106" s="38" t="s">
        <v>54</v>
      </c>
      <c r="G106" s="38"/>
      <c r="H106" s="38" t="s">
        <v>282</v>
      </c>
      <c r="I106" s="38" t="s">
        <v>73</v>
      </c>
      <c r="J106" s="39">
        <v>0</v>
      </c>
      <c r="K106" s="39">
        <v>0</v>
      </c>
      <c r="L106" s="39">
        <v>0</v>
      </c>
      <c r="M106" s="40">
        <v>5</v>
      </c>
    </row>
    <row r="107" spans="1:13" ht="252">
      <c r="A107" s="31" t="s">
        <v>450</v>
      </c>
      <c r="B107" s="38" t="s">
        <v>57</v>
      </c>
      <c r="C107" s="38" t="s">
        <v>182</v>
      </c>
      <c r="D107" s="38" t="s">
        <v>53</v>
      </c>
      <c r="E107" s="32"/>
      <c r="F107" s="38" t="s">
        <v>54</v>
      </c>
      <c r="G107" s="38"/>
      <c r="H107" s="38" t="s">
        <v>72</v>
      </c>
      <c r="I107" s="38" t="s">
        <v>73</v>
      </c>
      <c r="J107" s="39">
        <v>100</v>
      </c>
      <c r="K107" s="39">
        <v>100</v>
      </c>
      <c r="L107" s="39">
        <v>100</v>
      </c>
      <c r="M107" s="40">
        <v>5</v>
      </c>
    </row>
    <row r="108" spans="1:13" ht="409.5">
      <c r="A108" s="31" t="s">
        <v>450</v>
      </c>
      <c r="B108" s="38" t="s">
        <v>57</v>
      </c>
      <c r="C108" s="38" t="s">
        <v>182</v>
      </c>
      <c r="D108" s="38" t="s">
        <v>53</v>
      </c>
      <c r="E108" s="32"/>
      <c r="F108" s="38" t="s">
        <v>54</v>
      </c>
      <c r="G108" s="38"/>
      <c r="H108" s="38" t="s">
        <v>74</v>
      </c>
      <c r="I108" s="38" t="s">
        <v>73</v>
      </c>
      <c r="J108" s="39">
        <v>100</v>
      </c>
      <c r="K108" s="39">
        <v>100</v>
      </c>
      <c r="L108" s="39">
        <v>100</v>
      </c>
      <c r="M108" s="40">
        <v>5</v>
      </c>
    </row>
    <row r="109" spans="1:13" ht="252">
      <c r="A109" s="31" t="s">
        <v>450</v>
      </c>
      <c r="B109" s="38" t="s">
        <v>57</v>
      </c>
      <c r="C109" s="38" t="s">
        <v>182</v>
      </c>
      <c r="D109" s="38" t="s">
        <v>53</v>
      </c>
      <c r="E109" s="32"/>
      <c r="F109" s="38" t="s">
        <v>54</v>
      </c>
      <c r="G109" s="38"/>
      <c r="H109" s="38" t="s">
        <v>75</v>
      </c>
      <c r="I109" s="38" t="s">
        <v>73</v>
      </c>
      <c r="J109" s="39">
        <v>100</v>
      </c>
      <c r="K109" s="39">
        <v>100</v>
      </c>
      <c r="L109" s="39">
        <v>100</v>
      </c>
      <c r="M109" s="40">
        <v>5</v>
      </c>
    </row>
    <row r="110" spans="1:13" ht="252">
      <c r="A110" s="31" t="s">
        <v>450</v>
      </c>
      <c r="B110" s="38" t="s">
        <v>57</v>
      </c>
      <c r="C110" s="38" t="s">
        <v>182</v>
      </c>
      <c r="D110" s="38" t="s">
        <v>53</v>
      </c>
      <c r="E110" s="32"/>
      <c r="F110" s="38" t="s">
        <v>54</v>
      </c>
      <c r="G110" s="38"/>
      <c r="H110" s="38" t="s">
        <v>76</v>
      </c>
      <c r="I110" s="38" t="s">
        <v>73</v>
      </c>
      <c r="J110" s="39">
        <v>100</v>
      </c>
      <c r="K110" s="39">
        <v>100</v>
      </c>
      <c r="L110" s="39">
        <v>100</v>
      </c>
      <c r="M110" s="40">
        <v>5</v>
      </c>
    </row>
    <row r="111" spans="1:13" ht="252">
      <c r="A111" s="31" t="s">
        <v>450</v>
      </c>
      <c r="B111" s="38" t="s">
        <v>57</v>
      </c>
      <c r="C111" s="38" t="s">
        <v>182</v>
      </c>
      <c r="D111" s="38" t="s">
        <v>53</v>
      </c>
      <c r="E111" s="32"/>
      <c r="F111" s="41" t="s">
        <v>54</v>
      </c>
      <c r="G111" s="41"/>
      <c r="H111" s="41" t="s">
        <v>77</v>
      </c>
      <c r="I111" s="41" t="s">
        <v>73</v>
      </c>
      <c r="J111" s="42">
        <v>100</v>
      </c>
      <c r="K111" s="42">
        <v>100</v>
      </c>
      <c r="L111" s="42">
        <v>100</v>
      </c>
      <c r="M111" s="43">
        <v>5</v>
      </c>
    </row>
    <row r="112" spans="1:13" ht="252">
      <c r="A112" s="31" t="s">
        <v>450</v>
      </c>
      <c r="B112" s="38" t="s">
        <v>57</v>
      </c>
      <c r="C112" s="38" t="s">
        <v>182</v>
      </c>
      <c r="D112" s="38" t="s">
        <v>53</v>
      </c>
      <c r="E112" s="32"/>
      <c r="F112" s="38" t="s">
        <v>54</v>
      </c>
      <c r="G112" s="38"/>
      <c r="H112" s="38" t="s">
        <v>282</v>
      </c>
      <c r="I112" s="38" t="s">
        <v>73</v>
      </c>
      <c r="J112" s="39">
        <v>0</v>
      </c>
      <c r="K112" s="39">
        <v>0</v>
      </c>
      <c r="L112" s="39">
        <v>0</v>
      </c>
      <c r="M112" s="40">
        <v>5</v>
      </c>
    </row>
    <row r="113" spans="1:13" ht="252">
      <c r="A113" s="31" t="s">
        <v>451</v>
      </c>
      <c r="B113" s="38" t="s">
        <v>57</v>
      </c>
      <c r="C113" s="38" t="s">
        <v>291</v>
      </c>
      <c r="D113" s="38" t="s">
        <v>53</v>
      </c>
      <c r="E113" s="32"/>
      <c r="F113" s="38" t="s">
        <v>54</v>
      </c>
      <c r="G113" s="38"/>
      <c r="H113" s="38" t="s">
        <v>72</v>
      </c>
      <c r="I113" s="38" t="s">
        <v>73</v>
      </c>
      <c r="J113" s="39">
        <v>100</v>
      </c>
      <c r="K113" s="39">
        <v>100</v>
      </c>
      <c r="L113" s="39">
        <v>100</v>
      </c>
      <c r="M113" s="40">
        <v>5</v>
      </c>
    </row>
    <row r="114" spans="1:13" ht="409.5">
      <c r="A114" s="31" t="s">
        <v>451</v>
      </c>
      <c r="B114" s="38" t="s">
        <v>57</v>
      </c>
      <c r="C114" s="38" t="s">
        <v>291</v>
      </c>
      <c r="D114" s="38" t="s">
        <v>53</v>
      </c>
      <c r="E114" s="32"/>
      <c r="F114" s="38" t="s">
        <v>54</v>
      </c>
      <c r="G114" s="38"/>
      <c r="H114" s="38" t="s">
        <v>74</v>
      </c>
      <c r="I114" s="38" t="s">
        <v>73</v>
      </c>
      <c r="J114" s="39">
        <v>100</v>
      </c>
      <c r="K114" s="39">
        <v>100</v>
      </c>
      <c r="L114" s="39">
        <v>100</v>
      </c>
      <c r="M114" s="40">
        <v>5</v>
      </c>
    </row>
    <row r="115" spans="1:13" ht="252">
      <c r="A115" s="31" t="s">
        <v>451</v>
      </c>
      <c r="B115" s="38" t="s">
        <v>57</v>
      </c>
      <c r="C115" s="38" t="s">
        <v>291</v>
      </c>
      <c r="D115" s="38" t="s">
        <v>53</v>
      </c>
      <c r="E115" s="32"/>
      <c r="F115" s="38" t="s">
        <v>54</v>
      </c>
      <c r="G115" s="38"/>
      <c r="H115" s="38" t="s">
        <v>75</v>
      </c>
      <c r="I115" s="38" t="s">
        <v>73</v>
      </c>
      <c r="J115" s="39">
        <v>100</v>
      </c>
      <c r="K115" s="39">
        <v>100</v>
      </c>
      <c r="L115" s="39">
        <v>100</v>
      </c>
      <c r="M115" s="40">
        <v>5</v>
      </c>
    </row>
    <row r="116" spans="1:13" ht="252">
      <c r="A116" s="31" t="s">
        <v>451</v>
      </c>
      <c r="B116" s="38" t="s">
        <v>57</v>
      </c>
      <c r="C116" s="38" t="s">
        <v>291</v>
      </c>
      <c r="D116" s="38" t="s">
        <v>53</v>
      </c>
      <c r="E116" s="32"/>
      <c r="F116" s="38" t="s">
        <v>54</v>
      </c>
      <c r="G116" s="38"/>
      <c r="H116" s="38" t="s">
        <v>76</v>
      </c>
      <c r="I116" s="38" t="s">
        <v>73</v>
      </c>
      <c r="J116" s="39">
        <v>100</v>
      </c>
      <c r="K116" s="39">
        <v>100</v>
      </c>
      <c r="L116" s="39">
        <v>100</v>
      </c>
      <c r="M116" s="40">
        <v>5</v>
      </c>
    </row>
    <row r="117" spans="1:13" ht="252">
      <c r="A117" s="31" t="s">
        <v>451</v>
      </c>
      <c r="B117" s="38" t="s">
        <v>57</v>
      </c>
      <c r="C117" s="38" t="s">
        <v>291</v>
      </c>
      <c r="D117" s="38" t="s">
        <v>53</v>
      </c>
      <c r="E117" s="32"/>
      <c r="F117" s="41" t="s">
        <v>54</v>
      </c>
      <c r="G117" s="41"/>
      <c r="H117" s="41" t="s">
        <v>77</v>
      </c>
      <c r="I117" s="41" t="s">
        <v>73</v>
      </c>
      <c r="J117" s="42">
        <v>100</v>
      </c>
      <c r="K117" s="42">
        <v>100</v>
      </c>
      <c r="L117" s="42">
        <v>100</v>
      </c>
      <c r="M117" s="43">
        <v>5</v>
      </c>
    </row>
    <row r="118" spans="1:13" ht="252">
      <c r="A118" s="31" t="s">
        <v>451</v>
      </c>
      <c r="B118" s="38" t="s">
        <v>57</v>
      </c>
      <c r="C118" s="38" t="s">
        <v>291</v>
      </c>
      <c r="D118" s="38" t="s">
        <v>53</v>
      </c>
      <c r="E118" s="32"/>
      <c r="F118" s="38" t="s">
        <v>54</v>
      </c>
      <c r="G118" s="38"/>
      <c r="H118" s="38" t="s">
        <v>282</v>
      </c>
      <c r="I118" s="38" t="s">
        <v>73</v>
      </c>
      <c r="J118" s="39">
        <v>0</v>
      </c>
      <c r="K118" s="39">
        <v>0</v>
      </c>
      <c r="L118" s="39">
        <v>0</v>
      </c>
      <c r="M118" s="40">
        <v>5</v>
      </c>
    </row>
    <row r="119" spans="1:13" ht="252">
      <c r="A119" s="31" t="s">
        <v>452</v>
      </c>
      <c r="B119" s="38" t="s">
        <v>57</v>
      </c>
      <c r="C119" s="38" t="s">
        <v>292</v>
      </c>
      <c r="D119" s="38" t="s">
        <v>53</v>
      </c>
      <c r="E119" s="32"/>
      <c r="F119" s="38" t="s">
        <v>54</v>
      </c>
      <c r="G119" s="38"/>
      <c r="H119" s="38" t="s">
        <v>72</v>
      </c>
      <c r="I119" s="38" t="s">
        <v>73</v>
      </c>
      <c r="J119" s="39">
        <v>100</v>
      </c>
      <c r="K119" s="39">
        <v>100</v>
      </c>
      <c r="L119" s="39">
        <v>100</v>
      </c>
      <c r="M119" s="40">
        <v>5</v>
      </c>
    </row>
    <row r="120" spans="1:13" ht="409.5">
      <c r="A120" s="31" t="s">
        <v>452</v>
      </c>
      <c r="B120" s="38" t="s">
        <v>57</v>
      </c>
      <c r="C120" s="38" t="s">
        <v>292</v>
      </c>
      <c r="D120" s="38" t="s">
        <v>53</v>
      </c>
      <c r="E120" s="32"/>
      <c r="F120" s="38" t="s">
        <v>54</v>
      </c>
      <c r="G120" s="38"/>
      <c r="H120" s="38" t="s">
        <v>74</v>
      </c>
      <c r="I120" s="38" t="s">
        <v>73</v>
      </c>
      <c r="J120" s="39">
        <v>100</v>
      </c>
      <c r="K120" s="39">
        <v>100</v>
      </c>
      <c r="L120" s="39">
        <v>100</v>
      </c>
      <c r="M120" s="40">
        <v>5</v>
      </c>
    </row>
    <row r="121" spans="1:13" ht="252">
      <c r="A121" s="31" t="s">
        <v>452</v>
      </c>
      <c r="B121" s="38" t="s">
        <v>57</v>
      </c>
      <c r="C121" s="38" t="s">
        <v>292</v>
      </c>
      <c r="D121" s="38" t="s">
        <v>53</v>
      </c>
      <c r="E121" s="32"/>
      <c r="F121" s="38" t="s">
        <v>54</v>
      </c>
      <c r="G121" s="38"/>
      <c r="H121" s="38" t="s">
        <v>75</v>
      </c>
      <c r="I121" s="38" t="s">
        <v>73</v>
      </c>
      <c r="J121" s="39">
        <v>100</v>
      </c>
      <c r="K121" s="39">
        <v>100</v>
      </c>
      <c r="L121" s="39">
        <v>100</v>
      </c>
      <c r="M121" s="40">
        <v>5</v>
      </c>
    </row>
    <row r="122" spans="1:13" ht="252">
      <c r="A122" s="31" t="s">
        <v>452</v>
      </c>
      <c r="B122" s="38" t="s">
        <v>57</v>
      </c>
      <c r="C122" s="38" t="s">
        <v>292</v>
      </c>
      <c r="D122" s="38" t="s">
        <v>53</v>
      </c>
      <c r="E122" s="32"/>
      <c r="F122" s="38" t="s">
        <v>54</v>
      </c>
      <c r="G122" s="38"/>
      <c r="H122" s="38" t="s">
        <v>76</v>
      </c>
      <c r="I122" s="38" t="s">
        <v>73</v>
      </c>
      <c r="J122" s="39">
        <v>100</v>
      </c>
      <c r="K122" s="39">
        <v>100</v>
      </c>
      <c r="L122" s="39">
        <v>100</v>
      </c>
      <c r="M122" s="40">
        <v>5</v>
      </c>
    </row>
    <row r="123" spans="1:13" ht="252">
      <c r="A123" s="31" t="s">
        <v>452</v>
      </c>
      <c r="B123" s="38" t="s">
        <v>57</v>
      </c>
      <c r="C123" s="38" t="s">
        <v>292</v>
      </c>
      <c r="D123" s="38" t="s">
        <v>53</v>
      </c>
      <c r="E123" s="32"/>
      <c r="F123" s="41" t="s">
        <v>54</v>
      </c>
      <c r="G123" s="41"/>
      <c r="H123" s="41" t="s">
        <v>77</v>
      </c>
      <c r="I123" s="41" t="s">
        <v>73</v>
      </c>
      <c r="J123" s="42">
        <v>100</v>
      </c>
      <c r="K123" s="42">
        <v>100</v>
      </c>
      <c r="L123" s="42">
        <v>100</v>
      </c>
      <c r="M123" s="43">
        <v>5</v>
      </c>
    </row>
    <row r="124" spans="1:13" ht="252">
      <c r="A124" s="31" t="s">
        <v>452</v>
      </c>
      <c r="B124" s="38" t="s">
        <v>57</v>
      </c>
      <c r="C124" s="38" t="s">
        <v>292</v>
      </c>
      <c r="D124" s="38" t="s">
        <v>53</v>
      </c>
      <c r="E124" s="32"/>
      <c r="F124" s="38" t="s">
        <v>54</v>
      </c>
      <c r="G124" s="38"/>
      <c r="H124" s="38" t="s">
        <v>282</v>
      </c>
      <c r="I124" s="38" t="s">
        <v>73</v>
      </c>
      <c r="J124" s="39">
        <v>0</v>
      </c>
      <c r="K124" s="39">
        <v>0</v>
      </c>
      <c r="L124" s="39">
        <v>0</v>
      </c>
      <c r="M124" s="40">
        <v>5</v>
      </c>
    </row>
    <row r="125" spans="1:13" ht="409.5">
      <c r="A125" s="31" t="s">
        <v>468</v>
      </c>
      <c r="B125" s="38" t="s">
        <v>275</v>
      </c>
      <c r="C125" s="38" t="s">
        <v>277</v>
      </c>
      <c r="D125" s="38" t="s">
        <v>276</v>
      </c>
      <c r="E125" s="44"/>
      <c r="F125" s="38" t="s">
        <v>54</v>
      </c>
      <c r="G125" s="44"/>
      <c r="H125" s="38" t="s">
        <v>72</v>
      </c>
      <c r="I125" s="38" t="s">
        <v>73</v>
      </c>
      <c r="J125" s="39">
        <v>100</v>
      </c>
      <c r="K125" s="39">
        <v>100</v>
      </c>
      <c r="L125" s="39">
        <v>100</v>
      </c>
      <c r="M125" s="40">
        <v>5</v>
      </c>
    </row>
    <row r="126" spans="1:13" ht="409.5">
      <c r="A126" s="31" t="s">
        <v>468</v>
      </c>
      <c r="B126" s="38" t="s">
        <v>275</v>
      </c>
      <c r="C126" s="38" t="s">
        <v>277</v>
      </c>
      <c r="D126" s="38" t="s">
        <v>276</v>
      </c>
      <c r="E126" s="44"/>
      <c r="F126" s="38" t="s">
        <v>54</v>
      </c>
      <c r="G126" s="44"/>
      <c r="H126" s="38" t="s">
        <v>283</v>
      </c>
      <c r="I126" s="44" t="s">
        <v>285</v>
      </c>
      <c r="J126" s="39">
        <v>5</v>
      </c>
      <c r="K126" s="39">
        <v>5</v>
      </c>
      <c r="L126" s="39">
        <v>5</v>
      </c>
      <c r="M126" s="40">
        <v>5</v>
      </c>
    </row>
    <row r="127" spans="1:13" ht="409.5">
      <c r="A127" s="31" t="s">
        <v>468</v>
      </c>
      <c r="B127" s="38" t="s">
        <v>275</v>
      </c>
      <c r="C127" s="38" t="s">
        <v>277</v>
      </c>
      <c r="D127" s="38" t="s">
        <v>276</v>
      </c>
      <c r="E127" s="44"/>
      <c r="F127" s="38" t="s">
        <v>54</v>
      </c>
      <c r="G127" s="44"/>
      <c r="H127" s="38" t="s">
        <v>286</v>
      </c>
      <c r="I127" s="44" t="s">
        <v>287</v>
      </c>
      <c r="J127" s="39">
        <v>0</v>
      </c>
      <c r="K127" s="39">
        <v>0</v>
      </c>
      <c r="L127" s="39">
        <v>0</v>
      </c>
      <c r="M127" s="40">
        <v>5</v>
      </c>
    </row>
    <row r="128" spans="1:13" ht="409.5">
      <c r="A128" s="31" t="s">
        <v>468</v>
      </c>
      <c r="B128" s="38" t="s">
        <v>275</v>
      </c>
      <c r="C128" s="38" t="s">
        <v>277</v>
      </c>
      <c r="D128" s="38" t="s">
        <v>276</v>
      </c>
      <c r="E128" s="44"/>
      <c r="F128" s="38" t="s">
        <v>54</v>
      </c>
      <c r="G128" s="44"/>
      <c r="H128" s="38" t="s">
        <v>284</v>
      </c>
      <c r="I128" s="44" t="s">
        <v>73</v>
      </c>
      <c r="J128" s="39">
        <v>100</v>
      </c>
      <c r="K128" s="39">
        <v>100</v>
      </c>
      <c r="L128" s="39">
        <v>100</v>
      </c>
      <c r="M128" s="40">
        <v>5</v>
      </c>
    </row>
    <row r="129" spans="1:13" ht="409.5">
      <c r="A129" s="31" t="s">
        <v>456</v>
      </c>
      <c r="B129" s="38" t="s">
        <v>275</v>
      </c>
      <c r="C129" s="38" t="s">
        <v>277</v>
      </c>
      <c r="D129" s="38" t="s">
        <v>276</v>
      </c>
      <c r="E129" s="44"/>
      <c r="F129" s="38" t="s">
        <v>54</v>
      </c>
      <c r="G129" s="44"/>
      <c r="H129" s="38" t="s">
        <v>72</v>
      </c>
      <c r="I129" s="38" t="s">
        <v>73</v>
      </c>
      <c r="J129" s="39">
        <v>100</v>
      </c>
      <c r="K129" s="39">
        <v>100</v>
      </c>
      <c r="L129" s="39">
        <v>100</v>
      </c>
      <c r="M129" s="40">
        <v>5</v>
      </c>
    </row>
    <row r="130" spans="1:13" ht="409.5">
      <c r="A130" s="31" t="s">
        <v>456</v>
      </c>
      <c r="B130" s="38" t="s">
        <v>275</v>
      </c>
      <c r="C130" s="38" t="s">
        <v>277</v>
      </c>
      <c r="D130" s="38" t="s">
        <v>276</v>
      </c>
      <c r="E130" s="44"/>
      <c r="F130" s="38" t="s">
        <v>54</v>
      </c>
      <c r="G130" s="44"/>
      <c r="H130" s="38" t="s">
        <v>283</v>
      </c>
      <c r="I130" s="44" t="s">
        <v>285</v>
      </c>
      <c r="J130" s="39">
        <v>5</v>
      </c>
      <c r="K130" s="39">
        <v>5</v>
      </c>
      <c r="L130" s="39">
        <v>5</v>
      </c>
      <c r="M130" s="40">
        <v>5</v>
      </c>
    </row>
    <row r="131" spans="1:13" ht="409.5">
      <c r="A131" s="31" t="s">
        <v>456</v>
      </c>
      <c r="B131" s="38" t="s">
        <v>275</v>
      </c>
      <c r="C131" s="38" t="s">
        <v>277</v>
      </c>
      <c r="D131" s="38" t="s">
        <v>276</v>
      </c>
      <c r="E131" s="44"/>
      <c r="F131" s="38" t="s">
        <v>54</v>
      </c>
      <c r="G131" s="44"/>
      <c r="H131" s="38" t="s">
        <v>286</v>
      </c>
      <c r="I131" s="44" t="s">
        <v>287</v>
      </c>
      <c r="J131" s="39">
        <v>0</v>
      </c>
      <c r="K131" s="39">
        <v>0</v>
      </c>
      <c r="L131" s="39">
        <v>0</v>
      </c>
      <c r="M131" s="40">
        <v>5</v>
      </c>
    </row>
    <row r="132" spans="1:13" ht="409.5">
      <c r="A132" s="31" t="s">
        <v>456</v>
      </c>
      <c r="B132" s="38" t="s">
        <v>275</v>
      </c>
      <c r="C132" s="38" t="s">
        <v>277</v>
      </c>
      <c r="D132" s="38" t="s">
        <v>276</v>
      </c>
      <c r="E132" s="44"/>
      <c r="F132" s="38" t="s">
        <v>54</v>
      </c>
      <c r="G132" s="44"/>
      <c r="H132" s="38" t="s">
        <v>284</v>
      </c>
      <c r="I132" s="44" t="s">
        <v>73</v>
      </c>
      <c r="J132" s="39">
        <v>100</v>
      </c>
      <c r="K132" s="39">
        <v>100</v>
      </c>
      <c r="L132" s="39">
        <v>100</v>
      </c>
      <c r="M132" s="40">
        <v>5</v>
      </c>
    </row>
  </sheetData>
  <mergeCells count="8">
    <mergeCell ref="A2:M2"/>
    <mergeCell ref="A3:A4"/>
    <mergeCell ref="B3:B4"/>
    <mergeCell ref="C3:E3"/>
    <mergeCell ref="F3:G3"/>
    <mergeCell ref="H3:I3"/>
    <mergeCell ref="J3:L3"/>
    <mergeCell ref="M3:M4"/>
  </mergeCells>
  <pageMargins left="0.19685039370078741" right="0.19685039370078741" top="0.19685039370078741" bottom="0.19685039370078741" header="0.31496062992125984" footer="0.31496062992125984"/>
  <pageSetup paperSize="9" scale="70" orientation="landscape" r:id="rId1"/>
  <headerFooter>
    <oddFooter>&amp;C&amp;P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258"/>
  <sheetViews>
    <sheetView topLeftCell="A232" workbookViewId="0">
      <selection activeCell="D257" sqref="D257"/>
    </sheetView>
  </sheetViews>
  <sheetFormatPr defaultRowHeight="12.75"/>
  <cols>
    <col min="1" max="1" width="12" customWidth="1"/>
    <col min="2" max="2" width="79.6640625" customWidth="1"/>
    <col min="3" max="3" width="13.1640625" customWidth="1"/>
    <col min="4" max="4" width="16.1640625" customWidth="1"/>
    <col min="5" max="5" width="14.83203125" customWidth="1"/>
    <col min="6" max="6" width="15" customWidth="1"/>
    <col min="7" max="7" width="15.6640625" customWidth="1"/>
    <col min="8" max="9" width="15.5" bestFit="1" customWidth="1"/>
  </cols>
  <sheetData>
    <row r="1" spans="1:9">
      <c r="A1" s="6" t="s">
        <v>0</v>
      </c>
    </row>
    <row r="2" spans="1:9" ht="34.700000000000003" customHeight="1">
      <c r="A2" s="68" t="s">
        <v>78</v>
      </c>
      <c r="B2" s="68"/>
      <c r="C2" s="68"/>
      <c r="D2" s="68"/>
      <c r="E2" s="68"/>
      <c r="F2" s="68"/>
      <c r="G2" s="68"/>
    </row>
    <row r="3" spans="1:9" ht="29.85" customHeight="1">
      <c r="A3" s="69" t="s">
        <v>79</v>
      </c>
      <c r="B3" s="69" t="s">
        <v>80</v>
      </c>
      <c r="C3" s="69" t="s">
        <v>28</v>
      </c>
      <c r="D3" s="69" t="s">
        <v>81</v>
      </c>
      <c r="E3" s="69"/>
      <c r="F3" s="69"/>
      <c r="G3" s="69" t="s">
        <v>82</v>
      </c>
    </row>
    <row r="4" spans="1:9" ht="53.65" customHeight="1">
      <c r="A4" s="69" t="s">
        <v>0</v>
      </c>
      <c r="B4" s="69" t="s">
        <v>0</v>
      </c>
      <c r="C4" s="69" t="s">
        <v>0</v>
      </c>
      <c r="D4" s="14" t="s">
        <v>83</v>
      </c>
      <c r="E4" s="14" t="s">
        <v>84</v>
      </c>
      <c r="F4" s="14" t="s">
        <v>85</v>
      </c>
      <c r="G4" s="69" t="s">
        <v>0</v>
      </c>
    </row>
    <row r="5" spans="1:9" ht="18" customHeight="1">
      <c r="A5" s="45" t="s">
        <v>34</v>
      </c>
      <c r="B5" s="14" t="s">
        <v>35</v>
      </c>
      <c r="C5" s="14" t="s">
        <v>36</v>
      </c>
      <c r="D5" s="14" t="s">
        <v>37</v>
      </c>
      <c r="E5" s="14" t="s">
        <v>38</v>
      </c>
      <c r="F5" s="14" t="s">
        <v>39</v>
      </c>
      <c r="G5" s="45" t="s">
        <v>40</v>
      </c>
    </row>
    <row r="6" spans="1:9">
      <c r="A6" s="45" t="s">
        <v>34</v>
      </c>
      <c r="B6" s="15" t="s">
        <v>86</v>
      </c>
      <c r="C6" s="14" t="s">
        <v>87</v>
      </c>
      <c r="D6" s="9">
        <f>+D9+D20+D31+D42+D53+D64+D75+D86+D97+D108+D119+D130+D141+D152+D163+D174+D185+D196+D207+D218+D229+D240</f>
        <v>13051465.920000004</v>
      </c>
      <c r="E6" s="9">
        <f t="shared" ref="E6:F6" si="0">+E9+E20+E31+E42+E53+E64+E75+E86+E97+E108+E119+E130+E141+E152+E163+E174+E185+E196+E207+E218+E229+E240</f>
        <v>13051465.920000004</v>
      </c>
      <c r="F6" s="9">
        <f t="shared" si="0"/>
        <v>13051465.920000004</v>
      </c>
      <c r="G6" s="46"/>
    </row>
    <row r="7" spans="1:9" ht="30.95" customHeight="1">
      <c r="A7" s="10" t="s">
        <v>88</v>
      </c>
      <c r="B7" s="16" t="str">
        <f>Part1_1!A8</f>
        <v>880000О.99.0.АЭ22АА10000</v>
      </c>
      <c r="C7" s="12" t="s">
        <v>0</v>
      </c>
      <c r="D7" s="12" t="s">
        <v>0</v>
      </c>
      <c r="E7" s="12" t="s">
        <v>0</v>
      </c>
      <c r="F7" s="12" t="s">
        <v>0</v>
      </c>
      <c r="G7" s="12" t="s">
        <v>0</v>
      </c>
    </row>
    <row r="8" spans="1:9" ht="14.45" customHeight="1">
      <c r="A8" s="45" t="s">
        <v>89</v>
      </c>
      <c r="B8" s="19" t="s">
        <v>183</v>
      </c>
      <c r="C8" s="15" t="s">
        <v>0</v>
      </c>
      <c r="D8" s="15" t="s">
        <v>0</v>
      </c>
      <c r="E8" s="15" t="s">
        <v>0</v>
      </c>
      <c r="F8" s="15" t="s">
        <v>0</v>
      </c>
      <c r="G8" s="46" t="s">
        <v>0</v>
      </c>
    </row>
    <row r="9" spans="1:9" ht="43.35" customHeight="1">
      <c r="A9" s="45" t="s">
        <v>90</v>
      </c>
      <c r="B9" s="15" t="s">
        <v>91</v>
      </c>
      <c r="C9" s="14" t="s">
        <v>87</v>
      </c>
      <c r="D9" s="9">
        <f>D10*D15-D16*D17</f>
        <v>3555207</v>
      </c>
      <c r="E9" s="9">
        <f>D9</f>
        <v>3555207</v>
      </c>
      <c r="F9" s="9">
        <f>D9</f>
        <v>3555207</v>
      </c>
      <c r="G9" s="46" t="s">
        <v>92</v>
      </c>
      <c r="H9">
        <f>D9+D20+D31+D42+D53+D64+D163+D174+D185+D196+D207+D218</f>
        <v>10544072.460000001</v>
      </c>
      <c r="I9">
        <f>D9+D163</f>
        <v>5283328.1500000004</v>
      </c>
    </row>
    <row r="10" spans="1:9" ht="43.35" customHeight="1">
      <c r="A10" s="45" t="s">
        <v>93</v>
      </c>
      <c r="B10" s="15" t="s">
        <v>94</v>
      </c>
      <c r="C10" s="14" t="s">
        <v>87</v>
      </c>
      <c r="D10" s="9">
        <f>ROUND((D11*(D12/100*D13/100*D14/100)),2)</f>
        <v>49374.89</v>
      </c>
      <c r="E10" s="9">
        <f t="shared" ref="E10" si="1">ROUND((E11*(E12/100*E13/100*E14/100)),2)</f>
        <v>49374.89</v>
      </c>
      <c r="F10" s="9">
        <f t="shared" ref="F10" si="2">ROUND((F11*(F12/100*F13/100*F14/100)),2)</f>
        <v>49374.89</v>
      </c>
      <c r="G10" s="46" t="s">
        <v>95</v>
      </c>
    </row>
    <row r="11" spans="1:9" ht="12.75" customHeight="1">
      <c r="A11" s="45" t="s">
        <v>96</v>
      </c>
      <c r="B11" s="15" t="s">
        <v>97</v>
      </c>
      <c r="C11" s="14" t="s">
        <v>87</v>
      </c>
      <c r="D11" s="9">
        <v>37584.57</v>
      </c>
      <c r="E11" s="9">
        <f>D11</f>
        <v>37584.57</v>
      </c>
      <c r="F11" s="9">
        <f>D11</f>
        <v>37584.57</v>
      </c>
      <c r="G11" s="46" t="s">
        <v>0</v>
      </c>
    </row>
    <row r="12" spans="1:9" ht="12.75" customHeight="1">
      <c r="A12" s="45" t="s">
        <v>98</v>
      </c>
      <c r="B12" s="15" t="s">
        <v>99</v>
      </c>
      <c r="C12" s="14" t="s">
        <v>100</v>
      </c>
      <c r="D12" s="13">
        <v>100</v>
      </c>
      <c r="E12" s="9">
        <f t="shared" ref="E12:E15" si="3">D12</f>
        <v>100</v>
      </c>
      <c r="F12" s="9">
        <f t="shared" ref="F12:F15" si="4">D12</f>
        <v>100</v>
      </c>
      <c r="G12" s="46" t="s">
        <v>0</v>
      </c>
    </row>
    <row r="13" spans="1:9" ht="12.75" customHeight="1">
      <c r="A13" s="45" t="s">
        <v>101</v>
      </c>
      <c r="B13" s="15" t="s">
        <v>102</v>
      </c>
      <c r="C13" s="14" t="s">
        <v>100</v>
      </c>
      <c r="D13" s="13">
        <v>122.5548429279</v>
      </c>
      <c r="E13" s="9">
        <f t="shared" si="3"/>
        <v>122.5548429279</v>
      </c>
      <c r="F13" s="9">
        <f t="shared" si="4"/>
        <v>122.5548429279</v>
      </c>
      <c r="G13" s="46" t="s">
        <v>0</v>
      </c>
    </row>
    <row r="14" spans="1:9" ht="12.75" customHeight="1">
      <c r="A14" s="45" t="s">
        <v>103</v>
      </c>
      <c r="B14" s="15" t="s">
        <v>104</v>
      </c>
      <c r="C14" s="14" t="s">
        <v>100</v>
      </c>
      <c r="D14" s="25">
        <v>107.1929140689</v>
      </c>
      <c r="E14" s="9">
        <f t="shared" si="3"/>
        <v>107.1929140689</v>
      </c>
      <c r="F14" s="9">
        <f t="shared" si="4"/>
        <v>107.1929140689</v>
      </c>
      <c r="G14" s="46" t="s">
        <v>0</v>
      </c>
    </row>
    <row r="15" spans="1:9" ht="28.9" customHeight="1">
      <c r="A15" s="45" t="s">
        <v>105</v>
      </c>
      <c r="B15" s="15" t="s">
        <v>106</v>
      </c>
      <c r="C15" s="14" t="s">
        <v>56</v>
      </c>
      <c r="D15" s="9">
        <f>Part1_1!L8</f>
        <v>75</v>
      </c>
      <c r="E15" s="9">
        <f t="shared" si="3"/>
        <v>75</v>
      </c>
      <c r="F15" s="9">
        <f t="shared" si="4"/>
        <v>75</v>
      </c>
      <c r="G15" s="46" t="s">
        <v>0</v>
      </c>
    </row>
    <row r="16" spans="1:9" ht="28.9" customHeight="1">
      <c r="A16" s="45" t="s">
        <v>107</v>
      </c>
      <c r="B16" s="15" t="s">
        <v>108</v>
      </c>
      <c r="C16" s="14" t="s">
        <v>87</v>
      </c>
      <c r="D16" s="9">
        <v>1972.13</v>
      </c>
      <c r="E16" s="9">
        <f>D16</f>
        <v>1972.13</v>
      </c>
      <c r="F16" s="9">
        <f>D16</f>
        <v>1972.13</v>
      </c>
      <c r="G16" s="46" t="s">
        <v>0</v>
      </c>
    </row>
    <row r="17" spans="1:9" ht="28.9" customHeight="1">
      <c r="A17" s="45" t="s">
        <v>109</v>
      </c>
      <c r="B17" s="15" t="s">
        <v>110</v>
      </c>
      <c r="C17" s="14" t="s">
        <v>56</v>
      </c>
      <c r="D17" s="9">
        <f>D15</f>
        <v>75</v>
      </c>
      <c r="E17" s="9">
        <f>D17</f>
        <v>75</v>
      </c>
      <c r="F17" s="9">
        <f>D17</f>
        <v>75</v>
      </c>
      <c r="G17" s="46" t="s">
        <v>0</v>
      </c>
    </row>
    <row r="18" spans="1:9" ht="30.95" customHeight="1">
      <c r="A18" s="10" t="s">
        <v>306</v>
      </c>
      <c r="B18" s="16" t="str">
        <f>Part1_1!A9</f>
        <v>880000О.99.0.АЭ22АА19000</v>
      </c>
      <c r="C18" s="12" t="s">
        <v>0</v>
      </c>
      <c r="D18" s="12" t="s">
        <v>0</v>
      </c>
      <c r="E18" s="12" t="s">
        <v>0</v>
      </c>
      <c r="F18" s="12" t="s">
        <v>0</v>
      </c>
      <c r="G18" s="12" t="s">
        <v>0</v>
      </c>
    </row>
    <row r="19" spans="1:9" ht="14.45" customHeight="1">
      <c r="A19" s="26" t="s">
        <v>308</v>
      </c>
      <c r="B19" s="19" t="s">
        <v>183</v>
      </c>
      <c r="C19" s="15" t="s">
        <v>0</v>
      </c>
      <c r="D19" s="15" t="s">
        <v>0</v>
      </c>
      <c r="E19" s="15" t="s">
        <v>0</v>
      </c>
      <c r="F19" s="15" t="s">
        <v>0</v>
      </c>
      <c r="G19" s="46" t="s">
        <v>0</v>
      </c>
    </row>
    <row r="20" spans="1:9" ht="43.35" customHeight="1">
      <c r="A20" s="26" t="s">
        <v>111</v>
      </c>
      <c r="B20" s="15" t="s">
        <v>91</v>
      </c>
      <c r="C20" s="14" t="s">
        <v>87</v>
      </c>
      <c r="D20" s="9">
        <f>D21*D26-D27*D28</f>
        <v>2849548.5</v>
      </c>
      <c r="E20" s="9">
        <f>D20</f>
        <v>2849548.5</v>
      </c>
      <c r="F20" s="9">
        <f>D20</f>
        <v>2849548.5</v>
      </c>
      <c r="G20" s="46" t="s">
        <v>112</v>
      </c>
      <c r="I20">
        <f>D20+D174</f>
        <v>4204179.75</v>
      </c>
    </row>
    <row r="21" spans="1:9" ht="43.35" customHeight="1">
      <c r="A21" s="26" t="s">
        <v>310</v>
      </c>
      <c r="B21" s="15" t="s">
        <v>94</v>
      </c>
      <c r="C21" s="14" t="s">
        <v>87</v>
      </c>
      <c r="D21" s="9">
        <f>ROUND((D22*(D23/100*D24/100*D25/100)),2)</f>
        <v>38703.75</v>
      </c>
      <c r="E21" s="9">
        <f t="shared" ref="E21" si="5">ROUND((E22*(E23/100*E24/100*E25/100)),2)</f>
        <v>38703.75</v>
      </c>
      <c r="F21" s="9">
        <f t="shared" ref="F21" si="6">ROUND((F22*(F23/100*F24/100*F25/100)),2)</f>
        <v>38703.75</v>
      </c>
      <c r="G21" s="46" t="s">
        <v>113</v>
      </c>
    </row>
    <row r="22" spans="1:9" ht="12.75" customHeight="1">
      <c r="A22" s="26" t="s">
        <v>318</v>
      </c>
      <c r="B22" s="15" t="s">
        <v>97</v>
      </c>
      <c r="C22" s="14" t="s">
        <v>87</v>
      </c>
      <c r="D22" s="9">
        <v>29567.22</v>
      </c>
      <c r="E22" s="9">
        <f>D22</f>
        <v>29567.22</v>
      </c>
      <c r="F22" s="9">
        <f>D22</f>
        <v>29567.22</v>
      </c>
      <c r="G22" s="46" t="s">
        <v>0</v>
      </c>
    </row>
    <row r="23" spans="1:9" ht="12.75" customHeight="1">
      <c r="A23" s="26" t="s">
        <v>319</v>
      </c>
      <c r="B23" s="15" t="s">
        <v>99</v>
      </c>
      <c r="C23" s="14" t="s">
        <v>100</v>
      </c>
      <c r="D23" s="13">
        <v>100</v>
      </c>
      <c r="E23" s="9">
        <f t="shared" ref="E23:E26" si="7">D23</f>
        <v>100</v>
      </c>
      <c r="F23" s="9">
        <f t="shared" ref="F23:F26" si="8">D23</f>
        <v>100</v>
      </c>
      <c r="G23" s="46" t="s">
        <v>0</v>
      </c>
    </row>
    <row r="24" spans="1:9" ht="12.75" customHeight="1">
      <c r="A24" s="26" t="s">
        <v>320</v>
      </c>
      <c r="B24" s="15" t="s">
        <v>102</v>
      </c>
      <c r="C24" s="14" t="s">
        <v>100</v>
      </c>
      <c r="D24" s="13">
        <v>122.5548267441</v>
      </c>
      <c r="E24" s="9">
        <f t="shared" si="7"/>
        <v>122.5548267441</v>
      </c>
      <c r="F24" s="9">
        <f t="shared" si="8"/>
        <v>122.5548267441</v>
      </c>
      <c r="G24" s="46" t="s">
        <v>0</v>
      </c>
    </row>
    <row r="25" spans="1:9" ht="12.75" customHeight="1">
      <c r="A25" s="26" t="s">
        <v>321</v>
      </c>
      <c r="B25" s="15" t="s">
        <v>104</v>
      </c>
      <c r="C25" s="14" t="s">
        <v>100</v>
      </c>
      <c r="D25" s="13">
        <v>106.8100535208</v>
      </c>
      <c r="E25" s="9">
        <f t="shared" si="7"/>
        <v>106.8100535208</v>
      </c>
      <c r="F25" s="9">
        <f t="shared" si="8"/>
        <v>106.8100535208</v>
      </c>
      <c r="G25" s="46" t="s">
        <v>0</v>
      </c>
    </row>
    <row r="26" spans="1:9" ht="28.9" customHeight="1">
      <c r="A26" s="26" t="s">
        <v>322</v>
      </c>
      <c r="B26" s="15" t="s">
        <v>106</v>
      </c>
      <c r="C26" s="14" t="s">
        <v>56</v>
      </c>
      <c r="D26" s="9">
        <f>Part1_1!L9</f>
        <v>75</v>
      </c>
      <c r="E26" s="9">
        <f t="shared" si="7"/>
        <v>75</v>
      </c>
      <c r="F26" s="9">
        <f t="shared" si="8"/>
        <v>75</v>
      </c>
      <c r="G26" s="46" t="s">
        <v>0</v>
      </c>
    </row>
    <row r="27" spans="1:9" ht="28.9" customHeight="1">
      <c r="A27" s="26" t="s">
        <v>323</v>
      </c>
      <c r="B27" s="15" t="s">
        <v>108</v>
      </c>
      <c r="C27" s="14" t="s">
        <v>87</v>
      </c>
      <c r="D27" s="9">
        <v>709.77</v>
      </c>
      <c r="E27" s="9">
        <f>D27</f>
        <v>709.77</v>
      </c>
      <c r="F27" s="9">
        <f>D27</f>
        <v>709.77</v>
      </c>
      <c r="G27" s="46" t="s">
        <v>0</v>
      </c>
    </row>
    <row r="28" spans="1:9" ht="28.9" customHeight="1">
      <c r="A28" s="26" t="s">
        <v>324</v>
      </c>
      <c r="B28" s="15" t="s">
        <v>110</v>
      </c>
      <c r="C28" s="14" t="s">
        <v>56</v>
      </c>
      <c r="D28" s="9">
        <f>D26</f>
        <v>75</v>
      </c>
      <c r="E28" s="9">
        <f t="shared" ref="E28:F28" si="9">E26</f>
        <v>75</v>
      </c>
      <c r="F28" s="9">
        <f t="shared" si="9"/>
        <v>75</v>
      </c>
      <c r="G28" s="46" t="s">
        <v>0</v>
      </c>
    </row>
    <row r="29" spans="1:9" ht="30.95" customHeight="1">
      <c r="A29" s="10" t="s">
        <v>325</v>
      </c>
      <c r="B29" s="16" t="str">
        <f>Part1_1!A10</f>
        <v>880000О.99.0.АЭ22АА28000</v>
      </c>
      <c r="C29" s="12" t="s">
        <v>0</v>
      </c>
      <c r="D29" s="12" t="s">
        <v>0</v>
      </c>
      <c r="E29" s="12" t="s">
        <v>0</v>
      </c>
      <c r="F29" s="12" t="s">
        <v>0</v>
      </c>
      <c r="G29" s="12" t="s">
        <v>0</v>
      </c>
    </row>
    <row r="30" spans="1:9" ht="14.45" customHeight="1">
      <c r="A30" s="26" t="s">
        <v>326</v>
      </c>
      <c r="B30" s="19" t="s">
        <v>183</v>
      </c>
      <c r="C30" s="15" t="s">
        <v>0</v>
      </c>
      <c r="D30" s="15" t="s">
        <v>0</v>
      </c>
      <c r="E30" s="15" t="s">
        <v>0</v>
      </c>
      <c r="F30" s="15" t="s">
        <v>0</v>
      </c>
      <c r="G30" s="46" t="s">
        <v>0</v>
      </c>
    </row>
    <row r="31" spans="1:9" ht="43.35" customHeight="1">
      <c r="A31" s="26" t="s">
        <v>114</v>
      </c>
      <c r="B31" s="15" t="s">
        <v>91</v>
      </c>
      <c r="C31" s="14" t="s">
        <v>87</v>
      </c>
      <c r="D31" s="9">
        <f>D32*D37-D38*D39</f>
        <v>341023.62</v>
      </c>
      <c r="E31" s="9">
        <f>D31</f>
        <v>341023.62</v>
      </c>
      <c r="F31" s="9">
        <f>D31</f>
        <v>341023.62</v>
      </c>
      <c r="G31" s="46" t="s">
        <v>115</v>
      </c>
      <c r="I31">
        <f>D31+D185</f>
        <v>631877.12</v>
      </c>
    </row>
    <row r="32" spans="1:9" ht="38.25">
      <c r="A32" s="26" t="s">
        <v>327</v>
      </c>
      <c r="B32" s="15" t="s">
        <v>94</v>
      </c>
      <c r="C32" s="14" t="s">
        <v>87</v>
      </c>
      <c r="D32" s="9">
        <f>ROUND((D33*(D34/100*D35/100*D36/100)),2)</f>
        <v>8310.1</v>
      </c>
      <c r="E32" s="9">
        <f t="shared" ref="E32" si="10">ROUND((E33*(E34/100*E35/100*E36/100)),2)</f>
        <v>8310.1</v>
      </c>
      <c r="F32" s="9">
        <f t="shared" ref="F32" si="11">ROUND((F33*(F34/100*F35/100*F36/100)),2)</f>
        <v>8310.1</v>
      </c>
      <c r="G32" s="46" t="s">
        <v>116</v>
      </c>
    </row>
    <row r="33" spans="1:9" ht="12.75" customHeight="1">
      <c r="A33" s="26" t="s">
        <v>328</v>
      </c>
      <c r="B33" s="15" t="s">
        <v>97</v>
      </c>
      <c r="C33" s="14" t="s">
        <v>87</v>
      </c>
      <c r="D33" s="9">
        <v>6357.54</v>
      </c>
      <c r="E33" s="9">
        <f>D33</f>
        <v>6357.54</v>
      </c>
      <c r="F33" s="9">
        <f>D33</f>
        <v>6357.54</v>
      </c>
      <c r="G33" s="46" t="s">
        <v>0</v>
      </c>
    </row>
    <row r="34" spans="1:9" ht="12.75" customHeight="1">
      <c r="A34" s="26" t="s">
        <v>329</v>
      </c>
      <c r="B34" s="15" t="s">
        <v>99</v>
      </c>
      <c r="C34" s="14" t="s">
        <v>100</v>
      </c>
      <c r="D34" s="13">
        <v>100</v>
      </c>
      <c r="E34" s="9">
        <f t="shared" ref="E34:E37" si="12">D34</f>
        <v>100</v>
      </c>
      <c r="F34" s="9">
        <f t="shared" ref="F34:F37" si="13">D34</f>
        <v>100</v>
      </c>
      <c r="G34" s="46" t="s">
        <v>0</v>
      </c>
    </row>
    <row r="35" spans="1:9" ht="12.75" customHeight="1">
      <c r="A35" s="26" t="s">
        <v>330</v>
      </c>
      <c r="B35" s="15" t="s">
        <v>102</v>
      </c>
      <c r="C35" s="14" t="s">
        <v>100</v>
      </c>
      <c r="D35" s="13">
        <v>122.6363938663</v>
      </c>
      <c r="E35" s="9">
        <f t="shared" si="12"/>
        <v>122.6363938663</v>
      </c>
      <c r="F35" s="9">
        <f t="shared" si="13"/>
        <v>122.6363938663</v>
      </c>
      <c r="G35" s="46" t="s">
        <v>0</v>
      </c>
    </row>
    <row r="36" spans="1:9" ht="12.75" customHeight="1">
      <c r="A36" s="26" t="s">
        <v>331</v>
      </c>
      <c r="B36" s="15" t="s">
        <v>104</v>
      </c>
      <c r="C36" s="14" t="s">
        <v>100</v>
      </c>
      <c r="D36" s="13">
        <v>106.58541414690001</v>
      </c>
      <c r="E36" s="9">
        <f t="shared" si="12"/>
        <v>106.58541414690001</v>
      </c>
      <c r="F36" s="9">
        <f t="shared" si="13"/>
        <v>106.58541414690001</v>
      </c>
      <c r="G36" s="46" t="s">
        <v>0</v>
      </c>
    </row>
    <row r="37" spans="1:9" ht="28.9" customHeight="1">
      <c r="A37" s="26" t="s">
        <v>332</v>
      </c>
      <c r="B37" s="15" t="s">
        <v>106</v>
      </c>
      <c r="C37" s="14" t="s">
        <v>56</v>
      </c>
      <c r="D37" s="9">
        <f>Part1_1!L10</f>
        <v>42</v>
      </c>
      <c r="E37" s="9">
        <f t="shared" si="12"/>
        <v>42</v>
      </c>
      <c r="F37" s="9">
        <f t="shared" si="13"/>
        <v>42</v>
      </c>
      <c r="G37" s="46" t="s">
        <v>0</v>
      </c>
    </row>
    <row r="38" spans="1:9" ht="28.9" customHeight="1">
      <c r="A38" s="26" t="s">
        <v>333</v>
      </c>
      <c r="B38" s="15" t="s">
        <v>108</v>
      </c>
      <c r="C38" s="14" t="s">
        <v>87</v>
      </c>
      <c r="D38" s="9">
        <v>190.49</v>
      </c>
      <c r="E38" s="9">
        <f>D38</f>
        <v>190.49</v>
      </c>
      <c r="F38" s="9">
        <f>D38</f>
        <v>190.49</v>
      </c>
      <c r="G38" s="46" t="s">
        <v>0</v>
      </c>
    </row>
    <row r="39" spans="1:9" ht="28.9" customHeight="1">
      <c r="A39" s="26" t="s">
        <v>334</v>
      </c>
      <c r="B39" s="15" t="s">
        <v>110</v>
      </c>
      <c r="C39" s="14" t="s">
        <v>56</v>
      </c>
      <c r="D39" s="9">
        <f>D37</f>
        <v>42</v>
      </c>
      <c r="E39" s="9">
        <f t="shared" ref="E39:F39" si="14">E37</f>
        <v>42</v>
      </c>
      <c r="F39" s="9">
        <f t="shared" si="14"/>
        <v>42</v>
      </c>
      <c r="G39" s="46" t="s">
        <v>0</v>
      </c>
    </row>
    <row r="40" spans="1:9" ht="30.95" customHeight="1">
      <c r="A40" s="10" t="s">
        <v>335</v>
      </c>
      <c r="B40" s="16" t="str">
        <f>Part1_1!A11</f>
        <v>880000О.99.0.АЭ22АА37000</v>
      </c>
      <c r="C40" s="12" t="s">
        <v>0</v>
      </c>
      <c r="D40" s="12" t="s">
        <v>0</v>
      </c>
      <c r="E40" s="12" t="s">
        <v>0</v>
      </c>
      <c r="F40" s="12" t="s">
        <v>0</v>
      </c>
      <c r="G40" s="12" t="s">
        <v>0</v>
      </c>
    </row>
    <row r="41" spans="1:9" ht="14.45" customHeight="1">
      <c r="A41" s="26" t="s">
        <v>336</v>
      </c>
      <c r="B41" s="19" t="s">
        <v>183</v>
      </c>
      <c r="C41" s="23" t="s">
        <v>0</v>
      </c>
      <c r="D41" s="23" t="s">
        <v>0</v>
      </c>
      <c r="E41" s="23" t="s">
        <v>0</v>
      </c>
      <c r="F41" s="23" t="s">
        <v>0</v>
      </c>
      <c r="G41" s="46" t="s">
        <v>0</v>
      </c>
    </row>
    <row r="42" spans="1:9" ht="43.35" customHeight="1">
      <c r="A42" s="26" t="s">
        <v>117</v>
      </c>
      <c r="B42" s="23" t="s">
        <v>91</v>
      </c>
      <c r="C42" s="22" t="s">
        <v>87</v>
      </c>
      <c r="D42" s="9">
        <f>D43*D48-D49*D50</f>
        <v>75243.400000000009</v>
      </c>
      <c r="E42" s="9">
        <f>D42</f>
        <v>75243.400000000009</v>
      </c>
      <c r="F42" s="9">
        <f>D42</f>
        <v>75243.400000000009</v>
      </c>
      <c r="G42" s="46" t="s">
        <v>118</v>
      </c>
      <c r="I42">
        <f>D42+D196</f>
        <v>211608.3</v>
      </c>
    </row>
    <row r="43" spans="1:9" ht="38.25">
      <c r="A43" s="26" t="s">
        <v>337</v>
      </c>
      <c r="B43" s="23" t="s">
        <v>94</v>
      </c>
      <c r="C43" s="22" t="s">
        <v>87</v>
      </c>
      <c r="D43" s="9">
        <f>ROUND((D44*(D45/100*D46/100*D47/100)),2)</f>
        <v>3896.14</v>
      </c>
      <c r="E43" s="9">
        <f t="shared" ref="E43:F43" si="15">ROUND((E44*(E45/100*E46/100*E47/100)),2)</f>
        <v>3896.14</v>
      </c>
      <c r="F43" s="9">
        <f t="shared" si="15"/>
        <v>3896.14</v>
      </c>
      <c r="G43" s="46" t="s">
        <v>119</v>
      </c>
    </row>
    <row r="44" spans="1:9" ht="12.75" customHeight="1">
      <c r="A44" s="26" t="s">
        <v>338</v>
      </c>
      <c r="B44" s="23" t="s">
        <v>97</v>
      </c>
      <c r="C44" s="22" t="s">
        <v>87</v>
      </c>
      <c r="D44" s="9">
        <v>2991.24</v>
      </c>
      <c r="E44" s="9">
        <f>D44</f>
        <v>2991.24</v>
      </c>
      <c r="F44" s="9">
        <f>D44</f>
        <v>2991.24</v>
      </c>
      <c r="G44" s="46" t="s">
        <v>0</v>
      </c>
    </row>
    <row r="45" spans="1:9" ht="12.75" customHeight="1">
      <c r="A45" s="26" t="s">
        <v>339</v>
      </c>
      <c r="B45" s="23" t="s">
        <v>99</v>
      </c>
      <c r="C45" s="22" t="s">
        <v>100</v>
      </c>
      <c r="D45" s="13">
        <v>100</v>
      </c>
      <c r="E45" s="9">
        <f t="shared" ref="E45:E48" si="16">D45</f>
        <v>100</v>
      </c>
      <c r="F45" s="9">
        <f t="shared" ref="F45:F48" si="17">D45</f>
        <v>100</v>
      </c>
      <c r="G45" s="46" t="s">
        <v>0</v>
      </c>
    </row>
    <row r="46" spans="1:9" ht="12.75" customHeight="1">
      <c r="A46" s="26" t="s">
        <v>340</v>
      </c>
      <c r="B46" s="23" t="s">
        <v>102</v>
      </c>
      <c r="C46" s="22" t="s">
        <v>100</v>
      </c>
      <c r="D46" s="13">
        <v>122.8053531828</v>
      </c>
      <c r="E46" s="9">
        <f t="shared" si="16"/>
        <v>122.8053531828</v>
      </c>
      <c r="F46" s="9">
        <f t="shared" si="17"/>
        <v>122.8053531828</v>
      </c>
      <c r="G46" s="46" t="s">
        <v>0</v>
      </c>
    </row>
    <row r="47" spans="1:9" ht="12.75" customHeight="1">
      <c r="A47" s="26" t="s">
        <v>341</v>
      </c>
      <c r="B47" s="23" t="s">
        <v>104</v>
      </c>
      <c r="C47" s="22" t="s">
        <v>100</v>
      </c>
      <c r="D47" s="13">
        <v>106.0635101229</v>
      </c>
      <c r="E47" s="9">
        <f t="shared" si="16"/>
        <v>106.0635101229</v>
      </c>
      <c r="F47" s="9">
        <f t="shared" si="17"/>
        <v>106.0635101229</v>
      </c>
      <c r="G47" s="46" t="s">
        <v>0</v>
      </c>
    </row>
    <row r="48" spans="1:9" ht="28.9" customHeight="1">
      <c r="A48" s="26" t="s">
        <v>342</v>
      </c>
      <c r="B48" s="23" t="s">
        <v>106</v>
      </c>
      <c r="C48" s="22" t="s">
        <v>56</v>
      </c>
      <c r="D48" s="9">
        <f>Part1_1!L11</f>
        <v>20</v>
      </c>
      <c r="E48" s="9">
        <f t="shared" si="16"/>
        <v>20</v>
      </c>
      <c r="F48" s="9">
        <f t="shared" si="17"/>
        <v>20</v>
      </c>
      <c r="G48" s="46" t="s">
        <v>0</v>
      </c>
    </row>
    <row r="49" spans="1:9" ht="28.9" customHeight="1">
      <c r="A49" s="26" t="s">
        <v>343</v>
      </c>
      <c r="B49" s="23" t="s">
        <v>108</v>
      </c>
      <c r="C49" s="22" t="s">
        <v>87</v>
      </c>
      <c r="D49" s="9">
        <v>133.97</v>
      </c>
      <c r="E49" s="9">
        <f>D49</f>
        <v>133.97</v>
      </c>
      <c r="F49" s="9">
        <f>D49</f>
        <v>133.97</v>
      </c>
      <c r="G49" s="46" t="s">
        <v>0</v>
      </c>
    </row>
    <row r="50" spans="1:9" ht="28.9" customHeight="1">
      <c r="A50" s="26" t="s">
        <v>344</v>
      </c>
      <c r="B50" s="23" t="s">
        <v>110</v>
      </c>
      <c r="C50" s="22" t="s">
        <v>56</v>
      </c>
      <c r="D50" s="9">
        <f>D48</f>
        <v>20</v>
      </c>
      <c r="E50" s="9">
        <f t="shared" ref="E50:F50" si="18">E48</f>
        <v>20</v>
      </c>
      <c r="F50" s="9">
        <f t="shared" si="18"/>
        <v>20</v>
      </c>
      <c r="G50" s="46" t="s">
        <v>0</v>
      </c>
    </row>
    <row r="51" spans="1:9" ht="30.95" customHeight="1">
      <c r="A51" s="10" t="s">
        <v>345</v>
      </c>
      <c r="B51" s="16" t="str">
        <f>Part1_1!A12</f>
        <v>880000О.99.0.АЭ22АА55000</v>
      </c>
      <c r="C51" s="12" t="s">
        <v>0</v>
      </c>
      <c r="D51" s="12" t="s">
        <v>0</v>
      </c>
      <c r="E51" s="12" t="s">
        <v>0</v>
      </c>
      <c r="F51" s="12" t="s">
        <v>0</v>
      </c>
      <c r="G51" s="12" t="s">
        <v>0</v>
      </c>
    </row>
    <row r="52" spans="1:9" ht="14.45" customHeight="1">
      <c r="A52" s="26" t="s">
        <v>346</v>
      </c>
      <c r="B52" s="19" t="s">
        <v>183</v>
      </c>
      <c r="C52" s="23" t="s">
        <v>0</v>
      </c>
      <c r="D52" s="23" t="s">
        <v>0</v>
      </c>
      <c r="E52" s="23" t="s">
        <v>0</v>
      </c>
      <c r="F52" s="23" t="s">
        <v>0</v>
      </c>
      <c r="G52" s="46" t="s">
        <v>0</v>
      </c>
    </row>
    <row r="53" spans="1:9" ht="43.35" customHeight="1">
      <c r="A53" s="26" t="s">
        <v>120</v>
      </c>
      <c r="B53" s="23" t="s">
        <v>91</v>
      </c>
      <c r="C53" s="22" t="s">
        <v>87</v>
      </c>
      <c r="D53" s="9">
        <f>D54*D59-D60*D61</f>
        <v>8459.07</v>
      </c>
      <c r="E53" s="9">
        <f>D53</f>
        <v>8459.07</v>
      </c>
      <c r="F53" s="9">
        <f>D53</f>
        <v>8459.07</v>
      </c>
      <c r="G53" s="46" t="s">
        <v>121</v>
      </c>
      <c r="I53">
        <f>D53+D207</f>
        <v>106539.57</v>
      </c>
    </row>
    <row r="54" spans="1:9" ht="38.25">
      <c r="A54" s="26" t="s">
        <v>347</v>
      </c>
      <c r="B54" s="23" t="s">
        <v>94</v>
      </c>
      <c r="C54" s="22" t="s">
        <v>87</v>
      </c>
      <c r="D54" s="9">
        <f>ROUND((D55*(D56/100*D57/100*D58/100)),2)</f>
        <v>9808.0499999999993</v>
      </c>
      <c r="E54" s="9">
        <f t="shared" ref="E54:F54" si="19">ROUND((E55*(E56/100*E57/100*E58/100)),2)</f>
        <v>9808.0499999999993</v>
      </c>
      <c r="F54" s="9">
        <f t="shared" si="19"/>
        <v>9808.0499999999993</v>
      </c>
      <c r="G54" s="46" t="s">
        <v>122</v>
      </c>
    </row>
    <row r="55" spans="1:9" ht="12.75" customHeight="1">
      <c r="A55" s="26" t="s">
        <v>348</v>
      </c>
      <c r="B55" s="23" t="s">
        <v>97</v>
      </c>
      <c r="C55" s="22" t="s">
        <v>87</v>
      </c>
      <c r="D55" s="9">
        <v>7575.68</v>
      </c>
      <c r="E55" s="9">
        <f>D55</f>
        <v>7575.68</v>
      </c>
      <c r="F55" s="9">
        <f>D55</f>
        <v>7575.68</v>
      </c>
      <c r="G55" s="46" t="s">
        <v>0</v>
      </c>
    </row>
    <row r="56" spans="1:9" ht="12.75" customHeight="1">
      <c r="A56" s="26" t="s">
        <v>349</v>
      </c>
      <c r="B56" s="23" t="s">
        <v>99</v>
      </c>
      <c r="C56" s="22" t="s">
        <v>100</v>
      </c>
      <c r="D56" s="13">
        <v>100</v>
      </c>
      <c r="E56" s="9">
        <f t="shared" ref="E56:E59" si="20">D56</f>
        <v>100</v>
      </c>
      <c r="F56" s="9">
        <f t="shared" ref="F56:F59" si="21">D56</f>
        <v>100</v>
      </c>
      <c r="G56" s="46" t="s">
        <v>0</v>
      </c>
    </row>
    <row r="57" spans="1:9" ht="12.75" customHeight="1">
      <c r="A57" s="26" t="s">
        <v>350</v>
      </c>
      <c r="B57" s="23" t="s">
        <v>102</v>
      </c>
      <c r="C57" s="22" t="s">
        <v>100</v>
      </c>
      <c r="D57" s="13">
        <v>122.9517166581</v>
      </c>
      <c r="E57" s="9">
        <f t="shared" si="20"/>
        <v>122.9517166581</v>
      </c>
      <c r="F57" s="9">
        <f t="shared" si="21"/>
        <v>122.9517166581</v>
      </c>
      <c r="G57" s="46" t="s">
        <v>0</v>
      </c>
    </row>
    <row r="58" spans="1:9" ht="12.75" customHeight="1">
      <c r="A58" s="26" t="s">
        <v>351</v>
      </c>
      <c r="B58" s="23" t="s">
        <v>104</v>
      </c>
      <c r="C58" s="22" t="s">
        <v>100</v>
      </c>
      <c r="D58" s="13">
        <v>105.29953486390001</v>
      </c>
      <c r="E58" s="9">
        <f t="shared" si="20"/>
        <v>105.29953486390001</v>
      </c>
      <c r="F58" s="9">
        <f t="shared" si="21"/>
        <v>105.29953486390001</v>
      </c>
      <c r="G58" s="46" t="s">
        <v>0</v>
      </c>
    </row>
    <row r="59" spans="1:9" ht="28.9" customHeight="1">
      <c r="A59" s="26" t="s">
        <v>352</v>
      </c>
      <c r="B59" s="23" t="s">
        <v>106</v>
      </c>
      <c r="C59" s="22" t="s">
        <v>56</v>
      </c>
      <c r="D59" s="9">
        <f>Part1_1!L12</f>
        <v>1</v>
      </c>
      <c r="E59" s="9">
        <f t="shared" si="20"/>
        <v>1</v>
      </c>
      <c r="F59" s="9">
        <f t="shared" si="21"/>
        <v>1</v>
      </c>
      <c r="G59" s="46" t="s">
        <v>0</v>
      </c>
    </row>
    <row r="60" spans="1:9" ht="28.9" customHeight="1">
      <c r="A60" s="26" t="s">
        <v>353</v>
      </c>
      <c r="B60" s="23" t="s">
        <v>108</v>
      </c>
      <c r="C60" s="22" t="s">
        <v>87</v>
      </c>
      <c r="D60" s="9">
        <v>1348.98</v>
      </c>
      <c r="E60" s="9">
        <f>D60</f>
        <v>1348.98</v>
      </c>
      <c r="F60" s="9">
        <f>D60</f>
        <v>1348.98</v>
      </c>
      <c r="G60" s="46" t="s">
        <v>0</v>
      </c>
    </row>
    <row r="61" spans="1:9" ht="28.9" customHeight="1">
      <c r="A61" s="26" t="s">
        <v>354</v>
      </c>
      <c r="B61" s="23" t="s">
        <v>110</v>
      </c>
      <c r="C61" s="22" t="s">
        <v>56</v>
      </c>
      <c r="D61" s="9">
        <f>D59</f>
        <v>1</v>
      </c>
      <c r="E61" s="9">
        <f>D61</f>
        <v>1</v>
      </c>
      <c r="F61" s="9">
        <f>E61</f>
        <v>1</v>
      </c>
      <c r="G61" s="46" t="s">
        <v>0</v>
      </c>
    </row>
    <row r="62" spans="1:9" ht="30.95" customHeight="1">
      <c r="A62" s="10" t="s">
        <v>355</v>
      </c>
      <c r="B62" s="16" t="str">
        <f>Part1_1!A13</f>
        <v>880000О.99.0.АЭ22АА64000</v>
      </c>
      <c r="C62" s="12" t="s">
        <v>0</v>
      </c>
      <c r="D62" s="12" t="s">
        <v>0</v>
      </c>
      <c r="E62" s="12" t="s">
        <v>0</v>
      </c>
      <c r="F62" s="12" t="s">
        <v>0</v>
      </c>
      <c r="G62" s="12" t="s">
        <v>0</v>
      </c>
    </row>
    <row r="63" spans="1:9" ht="14.45" customHeight="1">
      <c r="A63" s="26" t="s">
        <v>356</v>
      </c>
      <c r="B63" s="19" t="s">
        <v>183</v>
      </c>
      <c r="C63" s="23" t="s">
        <v>0</v>
      </c>
      <c r="D63" s="23" t="s">
        <v>0</v>
      </c>
      <c r="E63" s="23" t="s">
        <v>0</v>
      </c>
      <c r="F63" s="23" t="s">
        <v>0</v>
      </c>
      <c r="G63" s="46" t="s">
        <v>0</v>
      </c>
    </row>
    <row r="64" spans="1:9" ht="43.35" customHeight="1">
      <c r="A64" s="26" t="s">
        <v>123</v>
      </c>
      <c r="B64" s="23" t="s">
        <v>91</v>
      </c>
      <c r="C64" s="22" t="s">
        <v>87</v>
      </c>
      <c r="D64" s="9">
        <f>D65*D70-D71*D72</f>
        <v>8459.07</v>
      </c>
      <c r="E64" s="9">
        <f>D64</f>
        <v>8459.07</v>
      </c>
      <c r="F64" s="9">
        <f>D64</f>
        <v>8459.07</v>
      </c>
      <c r="G64" s="46" t="s">
        <v>124</v>
      </c>
      <c r="I64">
        <f>D64+D218</f>
        <v>106539.57</v>
      </c>
    </row>
    <row r="65" spans="1:8" ht="72.599999999999994" customHeight="1">
      <c r="A65" s="26" t="s">
        <v>357</v>
      </c>
      <c r="B65" s="23" t="s">
        <v>94</v>
      </c>
      <c r="C65" s="22" t="s">
        <v>87</v>
      </c>
      <c r="D65" s="9">
        <f>ROUND((D66*(D67/100*D68/100*D69/100)),2)</f>
        <v>9808.0499999999993</v>
      </c>
      <c r="E65" s="9">
        <f t="shared" ref="E65:F65" si="22">ROUND((E66*(E67/100*E68/100*E69/100)),2)</f>
        <v>9808.0499999999993</v>
      </c>
      <c r="F65" s="9">
        <f t="shared" si="22"/>
        <v>9808.0499999999993</v>
      </c>
      <c r="G65" s="46" t="s">
        <v>125</v>
      </c>
    </row>
    <row r="66" spans="1:8" ht="12.75" customHeight="1">
      <c r="A66" s="26" t="s">
        <v>358</v>
      </c>
      <c r="B66" s="23" t="s">
        <v>97</v>
      </c>
      <c r="C66" s="22" t="s">
        <v>87</v>
      </c>
      <c r="D66" s="9">
        <v>11274.31</v>
      </c>
      <c r="E66" s="9">
        <f>D66</f>
        <v>11274.31</v>
      </c>
      <c r="F66" s="9">
        <f>D66</f>
        <v>11274.31</v>
      </c>
      <c r="G66" s="46" t="s">
        <v>0</v>
      </c>
    </row>
    <row r="67" spans="1:8" ht="12.75" customHeight="1">
      <c r="A67" s="26" t="s">
        <v>359</v>
      </c>
      <c r="B67" s="23" t="s">
        <v>99</v>
      </c>
      <c r="C67" s="22" t="s">
        <v>100</v>
      </c>
      <c r="D67" s="13">
        <v>100</v>
      </c>
      <c r="E67" s="9">
        <f t="shared" ref="E67:E70" si="23">D67</f>
        <v>100</v>
      </c>
      <c r="F67" s="9">
        <f t="shared" ref="F67:F70" si="24">D67</f>
        <v>100</v>
      </c>
      <c r="G67" s="46" t="s">
        <v>0</v>
      </c>
    </row>
    <row r="68" spans="1:8" ht="12.75" customHeight="1">
      <c r="A68" s="26" t="s">
        <v>360</v>
      </c>
      <c r="B68" s="23" t="s">
        <v>102</v>
      </c>
      <c r="C68" s="22" t="s">
        <v>100</v>
      </c>
      <c r="D68" s="13">
        <v>79.029335949300005</v>
      </c>
      <c r="E68" s="9">
        <f t="shared" si="23"/>
        <v>79.029335949300005</v>
      </c>
      <c r="F68" s="9">
        <f t="shared" si="24"/>
        <v>79.029335949300005</v>
      </c>
      <c r="G68" s="46" t="s">
        <v>0</v>
      </c>
    </row>
    <row r="69" spans="1:8" ht="12.75" customHeight="1">
      <c r="A69" s="26" t="s">
        <v>361</v>
      </c>
      <c r="B69" s="23" t="s">
        <v>104</v>
      </c>
      <c r="C69" s="22" t="s">
        <v>100</v>
      </c>
      <c r="D69" s="13">
        <v>110.07897229869999</v>
      </c>
      <c r="E69" s="9">
        <f t="shared" si="23"/>
        <v>110.07897229869999</v>
      </c>
      <c r="F69" s="9">
        <f t="shared" si="24"/>
        <v>110.07897229869999</v>
      </c>
      <c r="G69" s="46" t="s">
        <v>0</v>
      </c>
    </row>
    <row r="70" spans="1:8" ht="28.9" customHeight="1">
      <c r="A70" s="26" t="s">
        <v>362</v>
      </c>
      <c r="B70" s="23" t="s">
        <v>106</v>
      </c>
      <c r="C70" s="22" t="s">
        <v>56</v>
      </c>
      <c r="D70" s="9">
        <f>Part1_1!L13</f>
        <v>1</v>
      </c>
      <c r="E70" s="9">
        <f t="shared" si="23"/>
        <v>1</v>
      </c>
      <c r="F70" s="9">
        <f t="shared" si="24"/>
        <v>1</v>
      </c>
      <c r="G70" s="46" t="s">
        <v>0</v>
      </c>
    </row>
    <row r="71" spans="1:8" ht="28.9" customHeight="1">
      <c r="A71" s="26" t="s">
        <v>363</v>
      </c>
      <c r="B71" s="23" t="s">
        <v>108</v>
      </c>
      <c r="C71" s="22" t="s">
        <v>87</v>
      </c>
      <c r="D71" s="9">
        <v>1348.98</v>
      </c>
      <c r="E71" s="9">
        <f>D71</f>
        <v>1348.98</v>
      </c>
      <c r="F71" s="9">
        <f>D71</f>
        <v>1348.98</v>
      </c>
      <c r="G71" s="46" t="s">
        <v>0</v>
      </c>
    </row>
    <row r="72" spans="1:8" ht="28.9" customHeight="1">
      <c r="A72" s="26" t="s">
        <v>364</v>
      </c>
      <c r="B72" s="23" t="s">
        <v>110</v>
      </c>
      <c r="C72" s="22" t="s">
        <v>56</v>
      </c>
      <c r="D72" s="9">
        <f>D70</f>
        <v>1</v>
      </c>
      <c r="E72" s="9">
        <f>D72</f>
        <v>1</v>
      </c>
      <c r="F72" s="9">
        <f>D72</f>
        <v>1</v>
      </c>
      <c r="G72" s="46" t="s">
        <v>0</v>
      </c>
    </row>
    <row r="73" spans="1:8" ht="30.95" customHeight="1">
      <c r="A73" s="10" t="s">
        <v>365</v>
      </c>
      <c r="B73" s="16" t="str">
        <f>Part1_1!A14</f>
        <v>870000О.99.0.АЭ25АА73000</v>
      </c>
      <c r="C73" s="12" t="s">
        <v>0</v>
      </c>
      <c r="D73" s="12" t="s">
        <v>0</v>
      </c>
      <c r="E73" s="12" t="s">
        <v>0</v>
      </c>
      <c r="F73" s="12" t="s">
        <v>0</v>
      </c>
      <c r="G73" s="12" t="s">
        <v>0</v>
      </c>
    </row>
    <row r="74" spans="1:8" ht="14.45" customHeight="1">
      <c r="A74" s="26" t="s">
        <v>366</v>
      </c>
      <c r="B74" s="15" t="s">
        <v>61</v>
      </c>
      <c r="C74" s="15" t="s">
        <v>0</v>
      </c>
      <c r="D74" s="15" t="s">
        <v>0</v>
      </c>
      <c r="E74" s="15" t="s">
        <v>0</v>
      </c>
      <c r="F74" s="15" t="s">
        <v>0</v>
      </c>
      <c r="G74" s="46" t="s">
        <v>0</v>
      </c>
    </row>
    <row r="75" spans="1:8" ht="43.35" customHeight="1">
      <c r="A75" s="26" t="s">
        <v>126</v>
      </c>
      <c r="B75" s="15" t="s">
        <v>91</v>
      </c>
      <c r="C75" s="14" t="s">
        <v>87</v>
      </c>
      <c r="D75" s="9">
        <f>D76*D81-D82*D83</f>
        <v>1403691.9000000001</v>
      </c>
      <c r="E75" s="9">
        <f>D75</f>
        <v>1403691.9000000001</v>
      </c>
      <c r="F75" s="9">
        <f>D75</f>
        <v>1403691.9000000001</v>
      </c>
      <c r="G75" s="46" t="s">
        <v>127</v>
      </c>
      <c r="H75">
        <f>D75+D86+D97+D108+D119+D130+D141+D152</f>
        <v>1570370.1</v>
      </c>
    </row>
    <row r="76" spans="1:8" ht="38.25">
      <c r="A76" s="26" t="s">
        <v>367</v>
      </c>
      <c r="B76" s="15" t="s">
        <v>94</v>
      </c>
      <c r="C76" s="14" t="s">
        <v>87</v>
      </c>
      <c r="D76" s="9">
        <f>ROUND((D77*(D78/100*D79/100*D80/100)),2)</f>
        <v>544.70000000000005</v>
      </c>
      <c r="E76" s="9">
        <f t="shared" ref="E76:F76" si="25">ROUND((E77*(E78/100*E79/100*E80/100)),2)</f>
        <v>544.70000000000005</v>
      </c>
      <c r="F76" s="9">
        <f t="shared" si="25"/>
        <v>544.70000000000005</v>
      </c>
      <c r="G76" s="46" t="s">
        <v>128</v>
      </c>
    </row>
    <row r="77" spans="1:8" ht="12.75" customHeight="1">
      <c r="A77" s="26" t="s">
        <v>368</v>
      </c>
      <c r="B77" s="15" t="s">
        <v>97</v>
      </c>
      <c r="C77" s="14" t="s">
        <v>87</v>
      </c>
      <c r="D77" s="9">
        <v>897.33</v>
      </c>
      <c r="E77" s="9">
        <f>D77</f>
        <v>897.33</v>
      </c>
      <c r="F77" s="9">
        <f>D77</f>
        <v>897.33</v>
      </c>
      <c r="G77" s="46" t="s">
        <v>0</v>
      </c>
    </row>
    <row r="78" spans="1:8" ht="12.75" customHeight="1">
      <c r="A78" s="26" t="s">
        <v>369</v>
      </c>
      <c r="B78" s="15" t="s">
        <v>99</v>
      </c>
      <c r="C78" s="14" t="s">
        <v>100</v>
      </c>
      <c r="D78" s="13">
        <v>100</v>
      </c>
      <c r="E78" s="9">
        <f t="shared" ref="E78:E81" si="26">D78</f>
        <v>100</v>
      </c>
      <c r="F78" s="9">
        <f t="shared" ref="F78:F81" si="27">D78</f>
        <v>100</v>
      </c>
      <c r="G78" s="46" t="s">
        <v>0</v>
      </c>
    </row>
    <row r="79" spans="1:8" ht="12.75" customHeight="1">
      <c r="A79" s="26" t="s">
        <v>370</v>
      </c>
      <c r="B79" s="15" t="s">
        <v>102</v>
      </c>
      <c r="C79" s="14" t="s">
        <v>100</v>
      </c>
      <c r="D79" s="13">
        <v>54.422954497200003</v>
      </c>
      <c r="E79" s="9">
        <f t="shared" si="26"/>
        <v>54.422954497200003</v>
      </c>
      <c r="F79" s="9">
        <f t="shared" si="27"/>
        <v>54.422954497200003</v>
      </c>
      <c r="G79" s="46" t="s">
        <v>0</v>
      </c>
    </row>
    <row r="80" spans="1:8" ht="12.75" customHeight="1">
      <c r="A80" s="26" t="s">
        <v>371</v>
      </c>
      <c r="B80" s="15" t="s">
        <v>104</v>
      </c>
      <c r="C80" s="14" t="s">
        <v>100</v>
      </c>
      <c r="D80" s="13">
        <v>111.5380564874</v>
      </c>
      <c r="E80" s="9">
        <f t="shared" si="26"/>
        <v>111.5380564874</v>
      </c>
      <c r="F80" s="9">
        <f t="shared" si="27"/>
        <v>111.5380564874</v>
      </c>
      <c r="G80" s="46" t="s">
        <v>0</v>
      </c>
    </row>
    <row r="81" spans="1:7" ht="28.9" customHeight="1">
      <c r="A81" s="26" t="s">
        <v>372</v>
      </c>
      <c r="B81" s="15" t="s">
        <v>106</v>
      </c>
      <c r="C81" s="14" t="s">
        <v>56</v>
      </c>
      <c r="D81" s="9">
        <f>Part1_1!K14</f>
        <v>2577</v>
      </c>
      <c r="E81" s="9">
        <f t="shared" si="26"/>
        <v>2577</v>
      </c>
      <c r="F81" s="9">
        <f t="shared" si="27"/>
        <v>2577</v>
      </c>
      <c r="G81" s="46" t="s">
        <v>0</v>
      </c>
    </row>
    <row r="82" spans="1:7" ht="28.9" customHeight="1">
      <c r="A82" s="26" t="s">
        <v>373</v>
      </c>
      <c r="B82" s="15" t="s">
        <v>108</v>
      </c>
      <c r="C82" s="14" t="s">
        <v>87</v>
      </c>
      <c r="D82" s="9"/>
      <c r="E82" s="9"/>
      <c r="F82" s="9"/>
      <c r="G82" s="46" t="s">
        <v>0</v>
      </c>
    </row>
    <row r="83" spans="1:7" ht="28.9" customHeight="1">
      <c r="A83" s="26" t="s">
        <v>374</v>
      </c>
      <c r="B83" s="15" t="s">
        <v>110</v>
      </c>
      <c r="C83" s="14" t="s">
        <v>56</v>
      </c>
      <c r="D83" s="9"/>
      <c r="E83" s="9"/>
      <c r="F83" s="9"/>
      <c r="G83" s="46" t="s">
        <v>0</v>
      </c>
    </row>
    <row r="84" spans="1:7" ht="15.75">
      <c r="A84" s="10" t="s">
        <v>375</v>
      </c>
      <c r="B84" s="16" t="str">
        <f>Part1_1!A15</f>
        <v>870000О.99.0.АЭ25АА72000</v>
      </c>
      <c r="C84" s="12" t="s">
        <v>0</v>
      </c>
      <c r="D84" s="12" t="s">
        <v>0</v>
      </c>
      <c r="E84" s="12" t="s">
        <v>0</v>
      </c>
      <c r="F84" s="12" t="s">
        <v>0</v>
      </c>
      <c r="G84" s="12" t="s">
        <v>0</v>
      </c>
    </row>
    <row r="85" spans="1:7" ht="14.45" customHeight="1">
      <c r="A85" s="26" t="s">
        <v>307</v>
      </c>
      <c r="B85" s="34" t="s">
        <v>61</v>
      </c>
      <c r="C85" s="34" t="s">
        <v>0</v>
      </c>
      <c r="D85" s="34" t="s">
        <v>0</v>
      </c>
      <c r="E85" s="34" t="s">
        <v>0</v>
      </c>
      <c r="F85" s="34" t="s">
        <v>0</v>
      </c>
      <c r="G85" s="46" t="s">
        <v>0</v>
      </c>
    </row>
    <row r="86" spans="1:7" ht="43.35" customHeight="1">
      <c r="A86" s="26" t="s">
        <v>129</v>
      </c>
      <c r="B86" s="34" t="s">
        <v>91</v>
      </c>
      <c r="C86" s="33" t="s">
        <v>87</v>
      </c>
      <c r="D86" s="9">
        <f>D87*D92</f>
        <v>544.70000000000005</v>
      </c>
      <c r="E86" s="9">
        <f>D86</f>
        <v>544.70000000000005</v>
      </c>
      <c r="F86" s="9">
        <f>D86</f>
        <v>544.70000000000005</v>
      </c>
      <c r="G86" s="46" t="s">
        <v>130</v>
      </c>
    </row>
    <row r="87" spans="1:7" ht="38.25">
      <c r="A87" s="26" t="s">
        <v>309</v>
      </c>
      <c r="B87" s="34" t="s">
        <v>94</v>
      </c>
      <c r="C87" s="33" t="s">
        <v>87</v>
      </c>
      <c r="D87" s="9">
        <f>ROUND((D88*(D89/100*D90/100*D91/100)),2)</f>
        <v>544.70000000000005</v>
      </c>
      <c r="E87" s="9">
        <f t="shared" ref="E87:F87" si="28">ROUND((E88*(E89/100*E90/100*E91/100)),2)</f>
        <v>544.70000000000005</v>
      </c>
      <c r="F87" s="9">
        <f t="shared" si="28"/>
        <v>544.70000000000005</v>
      </c>
      <c r="G87" s="46" t="s">
        <v>131</v>
      </c>
    </row>
    <row r="88" spans="1:7" ht="12.75" customHeight="1">
      <c r="A88" s="26" t="s">
        <v>311</v>
      </c>
      <c r="B88" s="34" t="s">
        <v>97</v>
      </c>
      <c r="C88" s="33" t="s">
        <v>87</v>
      </c>
      <c r="D88" s="9">
        <f>D77</f>
        <v>897.33</v>
      </c>
      <c r="E88" s="9">
        <f>D88</f>
        <v>897.33</v>
      </c>
      <c r="F88" s="9">
        <f>D88</f>
        <v>897.33</v>
      </c>
      <c r="G88" s="46" t="s">
        <v>0</v>
      </c>
    </row>
    <row r="89" spans="1:7" ht="12.75" customHeight="1">
      <c r="A89" s="26" t="s">
        <v>312</v>
      </c>
      <c r="B89" s="34" t="s">
        <v>99</v>
      </c>
      <c r="C89" s="33" t="s">
        <v>100</v>
      </c>
      <c r="D89" s="9">
        <f t="shared" ref="D89:D91" si="29">D78</f>
        <v>100</v>
      </c>
      <c r="E89" s="9">
        <f t="shared" ref="E89:E92" si="30">D89</f>
        <v>100</v>
      </c>
      <c r="F89" s="9">
        <f t="shared" ref="F89:F92" si="31">D89</f>
        <v>100</v>
      </c>
      <c r="G89" s="46" t="s">
        <v>0</v>
      </c>
    </row>
    <row r="90" spans="1:7" ht="12.75" customHeight="1">
      <c r="A90" s="26" t="s">
        <v>313</v>
      </c>
      <c r="B90" s="34" t="s">
        <v>102</v>
      </c>
      <c r="C90" s="33" t="s">
        <v>100</v>
      </c>
      <c r="D90" s="9">
        <f t="shared" si="29"/>
        <v>54.422954497200003</v>
      </c>
      <c r="E90" s="9">
        <f t="shared" si="30"/>
        <v>54.422954497200003</v>
      </c>
      <c r="F90" s="9">
        <f t="shared" si="31"/>
        <v>54.422954497200003</v>
      </c>
      <c r="G90" s="46" t="s">
        <v>0</v>
      </c>
    </row>
    <row r="91" spans="1:7" ht="12.75" customHeight="1">
      <c r="A91" s="26" t="s">
        <v>314</v>
      </c>
      <c r="B91" s="34" t="s">
        <v>104</v>
      </c>
      <c r="C91" s="33" t="s">
        <v>100</v>
      </c>
      <c r="D91" s="9">
        <f t="shared" si="29"/>
        <v>111.5380564874</v>
      </c>
      <c r="E91" s="9">
        <f t="shared" si="30"/>
        <v>111.5380564874</v>
      </c>
      <c r="F91" s="9">
        <f t="shared" si="31"/>
        <v>111.5380564874</v>
      </c>
      <c r="G91" s="46" t="s">
        <v>0</v>
      </c>
    </row>
    <row r="92" spans="1:7" ht="28.9" customHeight="1">
      <c r="A92" s="26" t="s">
        <v>315</v>
      </c>
      <c r="B92" s="34" t="s">
        <v>106</v>
      </c>
      <c r="C92" s="33" t="s">
        <v>56</v>
      </c>
      <c r="D92" s="9">
        <f>Part1_1!K15</f>
        <v>1</v>
      </c>
      <c r="E92" s="9">
        <f t="shared" si="30"/>
        <v>1</v>
      </c>
      <c r="F92" s="9">
        <f t="shared" si="31"/>
        <v>1</v>
      </c>
      <c r="G92" s="46" t="s">
        <v>0</v>
      </c>
    </row>
    <row r="93" spans="1:7" ht="28.9" customHeight="1">
      <c r="A93" s="26" t="s">
        <v>316</v>
      </c>
      <c r="B93" s="34" t="s">
        <v>108</v>
      </c>
      <c r="C93" s="33" t="s">
        <v>87</v>
      </c>
      <c r="D93" s="9" t="s">
        <v>0</v>
      </c>
      <c r="E93" s="9" t="s">
        <v>0</v>
      </c>
      <c r="F93" s="9" t="s">
        <v>0</v>
      </c>
      <c r="G93" s="46" t="s">
        <v>0</v>
      </c>
    </row>
    <row r="94" spans="1:7" ht="28.9" customHeight="1">
      <c r="A94" s="26" t="s">
        <v>317</v>
      </c>
      <c r="B94" s="34" t="s">
        <v>110</v>
      </c>
      <c r="C94" s="33" t="s">
        <v>56</v>
      </c>
      <c r="D94" s="9" t="s">
        <v>0</v>
      </c>
      <c r="E94" s="9" t="s">
        <v>0</v>
      </c>
      <c r="F94" s="9" t="s">
        <v>0</v>
      </c>
      <c r="G94" s="46" t="s">
        <v>0</v>
      </c>
    </row>
    <row r="95" spans="1:7" ht="30.95" customHeight="1">
      <c r="A95" s="10" t="s">
        <v>376</v>
      </c>
      <c r="B95" s="11" t="str">
        <f>Part1_1!A16</f>
        <v>870000О.99.0.АЭ25АА80000</v>
      </c>
      <c r="C95" s="12" t="s">
        <v>0</v>
      </c>
      <c r="D95" s="12" t="s">
        <v>0</v>
      </c>
      <c r="E95" s="12" t="s">
        <v>0</v>
      </c>
      <c r="F95" s="12" t="s">
        <v>0</v>
      </c>
      <c r="G95" s="12" t="s">
        <v>0</v>
      </c>
    </row>
    <row r="96" spans="1:7" ht="14.45" customHeight="1">
      <c r="A96" s="26" t="s">
        <v>377</v>
      </c>
      <c r="B96" s="15" t="s">
        <v>61</v>
      </c>
      <c r="C96" s="15" t="s">
        <v>0</v>
      </c>
      <c r="D96" s="15" t="s">
        <v>0</v>
      </c>
      <c r="E96" s="15" t="s">
        <v>0</v>
      </c>
      <c r="F96" s="15" t="s">
        <v>0</v>
      </c>
      <c r="G96" s="46" t="s">
        <v>0</v>
      </c>
    </row>
    <row r="97" spans="1:7" ht="43.35" customHeight="1">
      <c r="A97" s="26" t="s">
        <v>132</v>
      </c>
      <c r="B97" s="15" t="s">
        <v>91</v>
      </c>
      <c r="C97" s="14" t="s">
        <v>87</v>
      </c>
      <c r="D97" s="9">
        <f>D98*D103</f>
        <v>24511.500000000004</v>
      </c>
      <c r="E97" s="9">
        <f>D97</f>
        <v>24511.500000000004</v>
      </c>
      <c r="F97" s="9">
        <f>D97</f>
        <v>24511.500000000004</v>
      </c>
      <c r="G97" s="46" t="s">
        <v>133</v>
      </c>
    </row>
    <row r="98" spans="1:7" ht="38.25">
      <c r="A98" s="26" t="s">
        <v>378</v>
      </c>
      <c r="B98" s="15" t="s">
        <v>94</v>
      </c>
      <c r="C98" s="14" t="s">
        <v>87</v>
      </c>
      <c r="D98" s="9">
        <f>ROUND((D99*(D100/100*D101/100*D102/100)),2)</f>
        <v>544.70000000000005</v>
      </c>
      <c r="E98" s="9">
        <f t="shared" ref="E98" si="32">ROUND((E99*(E100/100*E101/100*E102/100)),2)</f>
        <v>544.70000000000005</v>
      </c>
      <c r="F98" s="9">
        <f t="shared" ref="F98" si="33">ROUND((F99*(F100/100*F101/100*F102/100)),2)</f>
        <v>544.70000000000005</v>
      </c>
      <c r="G98" s="46" t="s">
        <v>134</v>
      </c>
    </row>
    <row r="99" spans="1:7" ht="12.75" customHeight="1">
      <c r="A99" s="26" t="s">
        <v>379</v>
      </c>
      <c r="B99" s="15" t="s">
        <v>97</v>
      </c>
      <c r="C99" s="14" t="s">
        <v>87</v>
      </c>
      <c r="D99" s="9">
        <f>D77</f>
        <v>897.33</v>
      </c>
      <c r="E99" s="9">
        <f>D99</f>
        <v>897.33</v>
      </c>
      <c r="F99" s="9">
        <f>D99</f>
        <v>897.33</v>
      </c>
      <c r="G99" s="46" t="s">
        <v>0</v>
      </c>
    </row>
    <row r="100" spans="1:7" ht="12.75" customHeight="1">
      <c r="A100" s="26" t="s">
        <v>380</v>
      </c>
      <c r="B100" s="15" t="s">
        <v>99</v>
      </c>
      <c r="C100" s="14" t="s">
        <v>100</v>
      </c>
      <c r="D100" s="9">
        <f t="shared" ref="D100:D102" si="34">D78</f>
        <v>100</v>
      </c>
      <c r="E100" s="9">
        <f t="shared" ref="E100:E103" si="35">D100</f>
        <v>100</v>
      </c>
      <c r="F100" s="9">
        <f t="shared" ref="F100:F103" si="36">D100</f>
        <v>100</v>
      </c>
      <c r="G100" s="46" t="s">
        <v>0</v>
      </c>
    </row>
    <row r="101" spans="1:7" ht="12.75" customHeight="1">
      <c r="A101" s="26" t="s">
        <v>381</v>
      </c>
      <c r="B101" s="15" t="s">
        <v>102</v>
      </c>
      <c r="C101" s="14" t="s">
        <v>100</v>
      </c>
      <c r="D101" s="9">
        <f t="shared" si="34"/>
        <v>54.422954497200003</v>
      </c>
      <c r="E101" s="9">
        <f t="shared" si="35"/>
        <v>54.422954497200003</v>
      </c>
      <c r="F101" s="9">
        <f t="shared" si="36"/>
        <v>54.422954497200003</v>
      </c>
      <c r="G101" s="46" t="s">
        <v>0</v>
      </c>
    </row>
    <row r="102" spans="1:7" ht="12.75" customHeight="1">
      <c r="A102" s="26" t="s">
        <v>382</v>
      </c>
      <c r="B102" s="15" t="s">
        <v>104</v>
      </c>
      <c r="C102" s="14" t="s">
        <v>100</v>
      </c>
      <c r="D102" s="9">
        <f t="shared" si="34"/>
        <v>111.5380564874</v>
      </c>
      <c r="E102" s="9">
        <f t="shared" si="35"/>
        <v>111.5380564874</v>
      </c>
      <c r="F102" s="9">
        <f t="shared" si="36"/>
        <v>111.5380564874</v>
      </c>
      <c r="G102" s="46" t="s">
        <v>0</v>
      </c>
    </row>
    <row r="103" spans="1:7" ht="28.9" customHeight="1">
      <c r="A103" s="26" t="s">
        <v>383</v>
      </c>
      <c r="B103" s="15" t="s">
        <v>106</v>
      </c>
      <c r="C103" s="14" t="s">
        <v>56</v>
      </c>
      <c r="D103" s="9">
        <f>Part1_1!K16</f>
        <v>45</v>
      </c>
      <c r="E103" s="9">
        <f t="shared" si="35"/>
        <v>45</v>
      </c>
      <c r="F103" s="9">
        <f t="shared" si="36"/>
        <v>45</v>
      </c>
      <c r="G103" s="46" t="s">
        <v>0</v>
      </c>
    </row>
    <row r="104" spans="1:7" ht="28.9" customHeight="1">
      <c r="A104" s="26" t="s">
        <v>384</v>
      </c>
      <c r="B104" s="15" t="s">
        <v>108</v>
      </c>
      <c r="C104" s="14" t="s">
        <v>87</v>
      </c>
      <c r="D104" s="9" t="s">
        <v>0</v>
      </c>
      <c r="E104" s="9" t="s">
        <v>0</v>
      </c>
      <c r="F104" s="9" t="s">
        <v>0</v>
      </c>
      <c r="G104" s="46" t="s">
        <v>0</v>
      </c>
    </row>
    <row r="105" spans="1:7" ht="28.9" customHeight="1">
      <c r="A105" s="26" t="s">
        <v>385</v>
      </c>
      <c r="B105" s="15" t="s">
        <v>110</v>
      </c>
      <c r="C105" s="14" t="s">
        <v>56</v>
      </c>
      <c r="D105" s="9" t="s">
        <v>0</v>
      </c>
      <c r="E105" s="9" t="s">
        <v>0</v>
      </c>
      <c r="F105" s="9" t="s">
        <v>0</v>
      </c>
      <c r="G105" s="46" t="s">
        <v>0</v>
      </c>
    </row>
    <row r="106" spans="1:7" ht="15.75">
      <c r="A106" s="10" t="s">
        <v>386</v>
      </c>
      <c r="B106" s="11" t="str">
        <f>Part1_1!A17</f>
        <v>870000О.99.0.АЭ25АА79000</v>
      </c>
      <c r="C106" s="12" t="s">
        <v>0</v>
      </c>
      <c r="D106" s="12" t="s">
        <v>0</v>
      </c>
      <c r="E106" s="12" t="s">
        <v>0</v>
      </c>
      <c r="F106" s="12" t="s">
        <v>0</v>
      </c>
      <c r="G106" s="12" t="s">
        <v>0</v>
      </c>
    </row>
    <row r="107" spans="1:7" ht="14.45" customHeight="1">
      <c r="A107" s="26" t="s">
        <v>387</v>
      </c>
      <c r="B107" s="15" t="s">
        <v>61</v>
      </c>
      <c r="C107" s="15" t="s">
        <v>0</v>
      </c>
      <c r="D107" s="15" t="s">
        <v>0</v>
      </c>
      <c r="E107" s="15" t="s">
        <v>0</v>
      </c>
      <c r="F107" s="15" t="s">
        <v>0</v>
      </c>
      <c r="G107" s="46" t="s">
        <v>0</v>
      </c>
    </row>
    <row r="108" spans="1:7" ht="43.35" customHeight="1">
      <c r="A108" s="26" t="s">
        <v>135</v>
      </c>
      <c r="B108" s="15" t="s">
        <v>91</v>
      </c>
      <c r="C108" s="14" t="s">
        <v>87</v>
      </c>
      <c r="D108" s="9">
        <f>D109*D114</f>
        <v>141622</v>
      </c>
      <c r="E108" s="9">
        <f>D108</f>
        <v>141622</v>
      </c>
      <c r="F108" s="9">
        <f>D108</f>
        <v>141622</v>
      </c>
      <c r="G108" s="46" t="s">
        <v>136</v>
      </c>
    </row>
    <row r="109" spans="1:7" ht="51">
      <c r="A109" s="26" t="s">
        <v>388</v>
      </c>
      <c r="B109" s="15" t="s">
        <v>94</v>
      </c>
      <c r="C109" s="14" t="s">
        <v>87</v>
      </c>
      <c r="D109" s="9">
        <f>ROUND((D110*(D111/100*D112/100*D113/100)),2)</f>
        <v>544.70000000000005</v>
      </c>
      <c r="E109" s="9">
        <f t="shared" ref="E109" si="37">ROUND((E110*(E111/100*E112/100*E113/100)),2)</f>
        <v>544.70000000000005</v>
      </c>
      <c r="F109" s="9">
        <f t="shared" ref="F109" si="38">ROUND((F110*(F111/100*F112/100*F113/100)),2)</f>
        <v>544.70000000000005</v>
      </c>
      <c r="G109" s="46" t="s">
        <v>137</v>
      </c>
    </row>
    <row r="110" spans="1:7" ht="12.75" customHeight="1">
      <c r="A110" s="26" t="s">
        <v>389</v>
      </c>
      <c r="B110" s="15" t="s">
        <v>97</v>
      </c>
      <c r="C110" s="14" t="s">
        <v>87</v>
      </c>
      <c r="D110" s="9">
        <f>D77</f>
        <v>897.33</v>
      </c>
      <c r="E110" s="9">
        <f>D110</f>
        <v>897.33</v>
      </c>
      <c r="F110" s="9">
        <f>D110</f>
        <v>897.33</v>
      </c>
      <c r="G110" s="46" t="s">
        <v>0</v>
      </c>
    </row>
    <row r="111" spans="1:7" ht="12.75" customHeight="1">
      <c r="A111" s="26" t="s">
        <v>390</v>
      </c>
      <c r="B111" s="15" t="s">
        <v>99</v>
      </c>
      <c r="C111" s="14" t="s">
        <v>100</v>
      </c>
      <c r="D111" s="9">
        <f t="shared" ref="D111:D113" si="39">D78</f>
        <v>100</v>
      </c>
      <c r="E111" s="9">
        <f t="shared" ref="E111:E114" si="40">D111</f>
        <v>100</v>
      </c>
      <c r="F111" s="9">
        <f t="shared" ref="F111:F114" si="41">D111</f>
        <v>100</v>
      </c>
      <c r="G111" s="46" t="s">
        <v>0</v>
      </c>
    </row>
    <row r="112" spans="1:7" ht="12.75" customHeight="1">
      <c r="A112" s="26" t="s">
        <v>391</v>
      </c>
      <c r="B112" s="15" t="s">
        <v>102</v>
      </c>
      <c r="C112" s="14" t="s">
        <v>100</v>
      </c>
      <c r="D112" s="9">
        <f t="shared" si="39"/>
        <v>54.422954497200003</v>
      </c>
      <c r="E112" s="9">
        <f t="shared" si="40"/>
        <v>54.422954497200003</v>
      </c>
      <c r="F112" s="9">
        <f t="shared" si="41"/>
        <v>54.422954497200003</v>
      </c>
      <c r="G112" s="46" t="s">
        <v>0</v>
      </c>
    </row>
    <row r="113" spans="1:7" ht="12.75" customHeight="1">
      <c r="A113" s="26" t="s">
        <v>392</v>
      </c>
      <c r="B113" s="15" t="s">
        <v>104</v>
      </c>
      <c r="C113" s="14" t="s">
        <v>100</v>
      </c>
      <c r="D113" s="9">
        <f t="shared" si="39"/>
        <v>111.5380564874</v>
      </c>
      <c r="E113" s="9">
        <f t="shared" si="40"/>
        <v>111.5380564874</v>
      </c>
      <c r="F113" s="9">
        <f t="shared" si="41"/>
        <v>111.5380564874</v>
      </c>
      <c r="G113" s="46" t="s">
        <v>0</v>
      </c>
    </row>
    <row r="114" spans="1:7" ht="28.9" customHeight="1">
      <c r="A114" s="26" t="s">
        <v>393</v>
      </c>
      <c r="B114" s="15" t="s">
        <v>106</v>
      </c>
      <c r="C114" s="14" t="s">
        <v>56</v>
      </c>
      <c r="D114" s="9">
        <f>Part1_1!K17</f>
        <v>260</v>
      </c>
      <c r="E114" s="9">
        <f t="shared" si="40"/>
        <v>260</v>
      </c>
      <c r="F114" s="9">
        <f t="shared" si="41"/>
        <v>260</v>
      </c>
      <c r="G114" s="46" t="s">
        <v>0</v>
      </c>
    </row>
    <row r="115" spans="1:7" ht="28.9" customHeight="1">
      <c r="A115" s="26" t="s">
        <v>394</v>
      </c>
      <c r="B115" s="15" t="s">
        <v>108</v>
      </c>
      <c r="C115" s="14" t="s">
        <v>87</v>
      </c>
      <c r="D115" s="9" t="s">
        <v>0</v>
      </c>
      <c r="E115" s="9" t="s">
        <v>0</v>
      </c>
      <c r="F115" s="9" t="s">
        <v>0</v>
      </c>
      <c r="G115" s="46" t="s">
        <v>0</v>
      </c>
    </row>
    <row r="116" spans="1:7" ht="28.9" customHeight="1">
      <c r="A116" s="26" t="s">
        <v>395</v>
      </c>
      <c r="B116" s="15" t="s">
        <v>110</v>
      </c>
      <c r="C116" s="14" t="s">
        <v>56</v>
      </c>
      <c r="D116" s="9" t="s">
        <v>0</v>
      </c>
      <c r="E116" s="9" t="s">
        <v>0</v>
      </c>
      <c r="F116" s="9" t="s">
        <v>0</v>
      </c>
      <c r="G116" s="46" t="s">
        <v>0</v>
      </c>
    </row>
    <row r="117" spans="1:7" ht="15.75">
      <c r="A117" s="10" t="s">
        <v>396</v>
      </c>
      <c r="B117" s="11" t="str">
        <f>Part1_1!A18</f>
        <v>870000О.99.0.АЭ25АА78000</v>
      </c>
      <c r="C117" s="12" t="s">
        <v>0</v>
      </c>
      <c r="D117" s="12" t="s">
        <v>0</v>
      </c>
      <c r="E117" s="12" t="s">
        <v>0</v>
      </c>
      <c r="F117" s="12" t="s">
        <v>0</v>
      </c>
      <c r="G117" s="12" t="s">
        <v>0</v>
      </c>
    </row>
    <row r="118" spans="1:7" ht="14.45" customHeight="1">
      <c r="A118" s="26" t="s">
        <v>397</v>
      </c>
      <c r="B118" s="15" t="s">
        <v>61</v>
      </c>
      <c r="C118" s="15" t="s">
        <v>0</v>
      </c>
      <c r="D118" s="15" t="s">
        <v>0</v>
      </c>
      <c r="E118" s="15" t="s">
        <v>0</v>
      </c>
      <c r="F118" s="15" t="s">
        <v>0</v>
      </c>
      <c r="G118" s="46" t="s">
        <v>0</v>
      </c>
    </row>
    <row r="119" spans="1:7" ht="38.25">
      <c r="A119" s="26" t="s">
        <v>138</v>
      </c>
      <c r="B119" s="15" t="s">
        <v>91</v>
      </c>
      <c r="C119" s="14" t="s">
        <v>87</v>
      </c>
      <c r="D119" s="9">
        <f>D120*D125</f>
        <v>0</v>
      </c>
      <c r="E119" s="9">
        <v>0</v>
      </c>
      <c r="F119" s="9">
        <v>0</v>
      </c>
      <c r="G119" s="46" t="s">
        <v>289</v>
      </c>
    </row>
    <row r="120" spans="1:7" ht="38.25" customHeight="1">
      <c r="A120" s="26" t="s">
        <v>398</v>
      </c>
      <c r="B120" s="15" t="s">
        <v>94</v>
      </c>
      <c r="C120" s="14" t="s">
        <v>87</v>
      </c>
      <c r="D120" s="9">
        <f>ROUND((D121*(D122/100*D123/100*D124/100)),2)</f>
        <v>544.70000000000005</v>
      </c>
      <c r="E120" s="9">
        <f t="shared" ref="E120:F120" si="42">ROUND((E121*(E122/100*E123/100*E124/100)),2)</f>
        <v>544.70000000000005</v>
      </c>
      <c r="F120" s="9">
        <f t="shared" si="42"/>
        <v>544.70000000000005</v>
      </c>
      <c r="G120" s="46" t="s">
        <v>290</v>
      </c>
    </row>
    <row r="121" spans="1:7" ht="12.75" customHeight="1">
      <c r="A121" s="26" t="s">
        <v>399</v>
      </c>
      <c r="B121" s="15" t="s">
        <v>97</v>
      </c>
      <c r="C121" s="14" t="s">
        <v>87</v>
      </c>
      <c r="D121" s="9">
        <f>D77</f>
        <v>897.33</v>
      </c>
      <c r="E121" s="9">
        <f>D121</f>
        <v>897.33</v>
      </c>
      <c r="F121" s="9">
        <f>D121</f>
        <v>897.33</v>
      </c>
      <c r="G121" s="46" t="s">
        <v>0</v>
      </c>
    </row>
    <row r="122" spans="1:7" ht="12.75" customHeight="1">
      <c r="A122" s="26" t="s">
        <v>400</v>
      </c>
      <c r="B122" s="15" t="s">
        <v>99</v>
      </c>
      <c r="C122" s="14" t="s">
        <v>100</v>
      </c>
      <c r="D122" s="9">
        <f t="shared" ref="D122:D124" si="43">D78</f>
        <v>100</v>
      </c>
      <c r="E122" s="9">
        <f t="shared" ref="E122:E124" si="44">D122</f>
        <v>100</v>
      </c>
      <c r="F122" s="9">
        <f t="shared" ref="F122:F124" si="45">D122</f>
        <v>100</v>
      </c>
      <c r="G122" s="46" t="s">
        <v>0</v>
      </c>
    </row>
    <row r="123" spans="1:7" ht="12.75" customHeight="1">
      <c r="A123" s="26" t="s">
        <v>401</v>
      </c>
      <c r="B123" s="15" t="s">
        <v>102</v>
      </c>
      <c r="C123" s="14" t="s">
        <v>100</v>
      </c>
      <c r="D123" s="9">
        <f t="shared" si="43"/>
        <v>54.422954497200003</v>
      </c>
      <c r="E123" s="9">
        <f t="shared" si="44"/>
        <v>54.422954497200003</v>
      </c>
      <c r="F123" s="9">
        <f t="shared" si="45"/>
        <v>54.422954497200003</v>
      </c>
      <c r="G123" s="46" t="s">
        <v>0</v>
      </c>
    </row>
    <row r="124" spans="1:7" ht="12.75" customHeight="1">
      <c r="A124" s="26" t="s">
        <v>402</v>
      </c>
      <c r="B124" s="15" t="s">
        <v>104</v>
      </c>
      <c r="C124" s="14" t="s">
        <v>100</v>
      </c>
      <c r="D124" s="9">
        <f t="shared" si="43"/>
        <v>111.5380564874</v>
      </c>
      <c r="E124" s="9">
        <f t="shared" si="44"/>
        <v>111.5380564874</v>
      </c>
      <c r="F124" s="9">
        <f t="shared" si="45"/>
        <v>111.5380564874</v>
      </c>
      <c r="G124" s="46" t="s">
        <v>0</v>
      </c>
    </row>
    <row r="125" spans="1:7" ht="28.9" customHeight="1">
      <c r="A125" s="26" t="s">
        <v>403</v>
      </c>
      <c r="B125" s="15" t="s">
        <v>106</v>
      </c>
      <c r="C125" s="14" t="s">
        <v>56</v>
      </c>
      <c r="D125" s="9">
        <f>Part1_1!K18</f>
        <v>0</v>
      </c>
      <c r="E125" s="9">
        <v>0</v>
      </c>
      <c r="F125" s="9">
        <v>0</v>
      </c>
      <c r="G125" s="46" t="s">
        <v>0</v>
      </c>
    </row>
    <row r="126" spans="1:7" ht="28.9" customHeight="1">
      <c r="A126" s="26" t="s">
        <v>404</v>
      </c>
      <c r="B126" s="15" t="s">
        <v>108</v>
      </c>
      <c r="C126" s="14" t="s">
        <v>87</v>
      </c>
      <c r="D126" s="9" t="s">
        <v>0</v>
      </c>
      <c r="E126" s="9" t="s">
        <v>0</v>
      </c>
      <c r="F126" s="9" t="s">
        <v>0</v>
      </c>
      <c r="G126" s="46" t="s">
        <v>0</v>
      </c>
    </row>
    <row r="127" spans="1:7" ht="28.9" customHeight="1">
      <c r="A127" s="26" t="s">
        <v>405</v>
      </c>
      <c r="B127" s="15" t="s">
        <v>110</v>
      </c>
      <c r="C127" s="14" t="s">
        <v>56</v>
      </c>
      <c r="D127" s="9" t="s">
        <v>0</v>
      </c>
      <c r="E127" s="9" t="s">
        <v>0</v>
      </c>
      <c r="F127" s="9" t="s">
        <v>0</v>
      </c>
      <c r="G127" s="46" t="s">
        <v>0</v>
      </c>
    </row>
    <row r="128" spans="1:7" ht="15.75">
      <c r="A128" s="10" t="s">
        <v>406</v>
      </c>
      <c r="B128" s="11" t="str">
        <f>Part1_1!A19</f>
        <v>870000О.99.0.АЭ25АА77000</v>
      </c>
      <c r="C128" s="12" t="s">
        <v>0</v>
      </c>
      <c r="D128" s="12" t="s">
        <v>0</v>
      </c>
      <c r="E128" s="12" t="s">
        <v>0</v>
      </c>
      <c r="F128" s="12" t="s">
        <v>0</v>
      </c>
      <c r="G128" s="12" t="s">
        <v>0</v>
      </c>
    </row>
    <row r="129" spans="1:7" ht="14.45" customHeight="1">
      <c r="A129" s="26" t="s">
        <v>407</v>
      </c>
      <c r="B129" s="15" t="s">
        <v>61</v>
      </c>
      <c r="C129" s="15" t="s">
        <v>0</v>
      </c>
      <c r="D129" s="15" t="s">
        <v>0</v>
      </c>
      <c r="E129" s="15" t="s">
        <v>0</v>
      </c>
      <c r="F129" s="15" t="s">
        <v>0</v>
      </c>
      <c r="G129" s="46" t="s">
        <v>0</v>
      </c>
    </row>
    <row r="130" spans="1:7" ht="39.75" customHeight="1">
      <c r="A130" s="26" t="s">
        <v>139</v>
      </c>
      <c r="B130" s="15" t="s">
        <v>91</v>
      </c>
      <c r="C130" s="14" t="s">
        <v>87</v>
      </c>
      <c r="D130" s="9">
        <f>D131*D136</f>
        <v>0</v>
      </c>
      <c r="E130" s="9">
        <f t="shared" ref="E130:F130" si="46">E131*E136</f>
        <v>0</v>
      </c>
      <c r="F130" s="9">
        <f t="shared" si="46"/>
        <v>0</v>
      </c>
      <c r="G130" s="46" t="s">
        <v>140</v>
      </c>
    </row>
    <row r="131" spans="1:7" ht="36.75" customHeight="1">
      <c r="A131" s="26" t="s">
        <v>408</v>
      </c>
      <c r="B131" s="15" t="s">
        <v>94</v>
      </c>
      <c r="C131" s="14" t="s">
        <v>87</v>
      </c>
      <c r="D131" s="9">
        <f>ROUND((D132*(D133/100*D134/100*D135/100)),2)</f>
        <v>544.70000000000005</v>
      </c>
      <c r="E131" s="9">
        <f t="shared" ref="E131:F131" si="47">ROUND((E132*(E133/100*E134/100*E135/100)),2)</f>
        <v>544.70000000000005</v>
      </c>
      <c r="F131" s="9">
        <f t="shared" si="47"/>
        <v>544.70000000000005</v>
      </c>
      <c r="G131" s="46" t="s">
        <v>141</v>
      </c>
    </row>
    <row r="132" spans="1:7" ht="12.75" customHeight="1">
      <c r="A132" s="26" t="s">
        <v>409</v>
      </c>
      <c r="B132" s="15" t="s">
        <v>97</v>
      </c>
      <c r="C132" s="14" t="s">
        <v>87</v>
      </c>
      <c r="D132" s="9">
        <f>D77</f>
        <v>897.33</v>
      </c>
      <c r="E132" s="9">
        <f>D132</f>
        <v>897.33</v>
      </c>
      <c r="F132" s="9">
        <f>D132</f>
        <v>897.33</v>
      </c>
      <c r="G132" s="46" t="s">
        <v>0</v>
      </c>
    </row>
    <row r="133" spans="1:7" ht="12.75" customHeight="1">
      <c r="A133" s="26" t="s">
        <v>410</v>
      </c>
      <c r="B133" s="15" t="s">
        <v>99</v>
      </c>
      <c r="C133" s="14" t="s">
        <v>100</v>
      </c>
      <c r="D133" s="9">
        <f t="shared" ref="D133:D135" si="48">D78</f>
        <v>100</v>
      </c>
      <c r="E133" s="9">
        <f t="shared" ref="E133:E135" si="49">D133</f>
        <v>100</v>
      </c>
      <c r="F133" s="9">
        <f t="shared" ref="F133:F135" si="50">D133</f>
        <v>100</v>
      </c>
      <c r="G133" s="46" t="s">
        <v>0</v>
      </c>
    </row>
    <row r="134" spans="1:7" ht="12.75" customHeight="1">
      <c r="A134" s="26" t="s">
        <v>411</v>
      </c>
      <c r="B134" s="15" t="s">
        <v>102</v>
      </c>
      <c r="C134" s="14" t="s">
        <v>100</v>
      </c>
      <c r="D134" s="9">
        <f t="shared" si="48"/>
        <v>54.422954497200003</v>
      </c>
      <c r="E134" s="9">
        <f t="shared" si="49"/>
        <v>54.422954497200003</v>
      </c>
      <c r="F134" s="9">
        <f t="shared" si="50"/>
        <v>54.422954497200003</v>
      </c>
      <c r="G134" s="46" t="s">
        <v>0</v>
      </c>
    </row>
    <row r="135" spans="1:7" ht="12.75" customHeight="1">
      <c r="A135" s="26" t="s">
        <v>412</v>
      </c>
      <c r="B135" s="15" t="s">
        <v>104</v>
      </c>
      <c r="C135" s="14" t="s">
        <v>100</v>
      </c>
      <c r="D135" s="9">
        <f t="shared" si="48"/>
        <v>111.5380564874</v>
      </c>
      <c r="E135" s="9">
        <f t="shared" si="49"/>
        <v>111.5380564874</v>
      </c>
      <c r="F135" s="9">
        <f t="shared" si="50"/>
        <v>111.5380564874</v>
      </c>
      <c r="G135" s="46" t="s">
        <v>0</v>
      </c>
    </row>
    <row r="136" spans="1:7" ht="28.9" customHeight="1">
      <c r="A136" s="26" t="s">
        <v>413</v>
      </c>
      <c r="B136" s="15" t="s">
        <v>106</v>
      </c>
      <c r="C136" s="14" t="s">
        <v>56</v>
      </c>
      <c r="D136" s="9">
        <f>Part1_1!K19</f>
        <v>0</v>
      </c>
      <c r="E136" s="9">
        <f>D136</f>
        <v>0</v>
      </c>
      <c r="F136" s="9">
        <f>E136</f>
        <v>0</v>
      </c>
      <c r="G136" s="46" t="s">
        <v>0</v>
      </c>
    </row>
    <row r="137" spans="1:7" ht="28.9" customHeight="1">
      <c r="A137" s="26" t="s">
        <v>414</v>
      </c>
      <c r="B137" s="15" t="s">
        <v>108</v>
      </c>
      <c r="C137" s="14" t="s">
        <v>87</v>
      </c>
      <c r="D137" s="9" t="s">
        <v>0</v>
      </c>
      <c r="E137" s="9" t="s">
        <v>0</v>
      </c>
      <c r="F137" s="9" t="s">
        <v>0</v>
      </c>
      <c r="G137" s="46" t="s">
        <v>0</v>
      </c>
    </row>
    <row r="138" spans="1:7" ht="28.9" customHeight="1">
      <c r="A138" s="26" t="s">
        <v>415</v>
      </c>
      <c r="B138" s="15" t="s">
        <v>110</v>
      </c>
      <c r="C138" s="14" t="s">
        <v>56</v>
      </c>
      <c r="D138" s="9" t="s">
        <v>0</v>
      </c>
      <c r="E138" s="9" t="s">
        <v>0</v>
      </c>
      <c r="F138" s="9" t="s">
        <v>0</v>
      </c>
      <c r="G138" s="46" t="s">
        <v>0</v>
      </c>
    </row>
    <row r="139" spans="1:7" ht="15.75">
      <c r="A139" s="10" t="s">
        <v>416</v>
      </c>
      <c r="B139" s="11" t="str">
        <f>Part1_1!A20</f>
        <v>870000О.99.0.АЭ25АА76000</v>
      </c>
      <c r="C139" s="12" t="s">
        <v>0</v>
      </c>
      <c r="D139" s="12" t="s">
        <v>0</v>
      </c>
      <c r="E139" s="12" t="s">
        <v>0</v>
      </c>
      <c r="F139" s="12" t="s">
        <v>0</v>
      </c>
      <c r="G139" s="12" t="s">
        <v>0</v>
      </c>
    </row>
    <row r="140" spans="1:7" ht="14.45" customHeight="1">
      <c r="A140" s="20" t="s">
        <v>417</v>
      </c>
      <c r="B140" s="15" t="s">
        <v>61</v>
      </c>
      <c r="C140" s="15" t="s">
        <v>0</v>
      </c>
      <c r="D140" s="15" t="s">
        <v>0</v>
      </c>
      <c r="E140" s="15" t="s">
        <v>0</v>
      </c>
      <c r="F140" s="15" t="s">
        <v>0</v>
      </c>
      <c r="G140" s="46" t="s">
        <v>0</v>
      </c>
    </row>
    <row r="141" spans="1:7" ht="43.35" customHeight="1">
      <c r="A141" s="21" t="s">
        <v>142</v>
      </c>
      <c r="B141" s="15" t="s">
        <v>91</v>
      </c>
      <c r="C141" s="14" t="s">
        <v>87</v>
      </c>
      <c r="D141" s="9">
        <f>D142*D147</f>
        <v>0</v>
      </c>
      <c r="E141" s="9">
        <f>D141</f>
        <v>0</v>
      </c>
      <c r="F141" s="9">
        <f>D141</f>
        <v>0</v>
      </c>
      <c r="G141" s="46" t="s">
        <v>143</v>
      </c>
    </row>
    <row r="142" spans="1:7" ht="51">
      <c r="A142" s="21" t="s">
        <v>418</v>
      </c>
      <c r="B142" s="15" t="s">
        <v>94</v>
      </c>
      <c r="C142" s="14" t="s">
        <v>87</v>
      </c>
      <c r="D142" s="9">
        <f>ROUND((D143*(D144/100*D145/100*D146/100)),2)</f>
        <v>544.70000000000005</v>
      </c>
      <c r="E142" s="9">
        <f t="shared" ref="E142:F142" si="51">ROUND((E143*(E144/100*E145/100*E146/100)),2)</f>
        <v>544.70000000000005</v>
      </c>
      <c r="F142" s="9">
        <f t="shared" si="51"/>
        <v>544.70000000000005</v>
      </c>
      <c r="G142" s="46" t="s">
        <v>144</v>
      </c>
    </row>
    <row r="143" spans="1:7" ht="12.75" customHeight="1">
      <c r="A143" s="21" t="s">
        <v>419</v>
      </c>
      <c r="B143" s="15" t="s">
        <v>97</v>
      </c>
      <c r="C143" s="14" t="s">
        <v>87</v>
      </c>
      <c r="D143" s="9">
        <f>D77</f>
        <v>897.33</v>
      </c>
      <c r="E143" s="9">
        <f>D143</f>
        <v>897.33</v>
      </c>
      <c r="F143" s="9">
        <f>D143</f>
        <v>897.33</v>
      </c>
      <c r="G143" s="46" t="s">
        <v>0</v>
      </c>
    </row>
    <row r="144" spans="1:7" ht="12.75" customHeight="1">
      <c r="A144" s="21" t="s">
        <v>420</v>
      </c>
      <c r="B144" s="15" t="s">
        <v>99</v>
      </c>
      <c r="C144" s="14" t="s">
        <v>100</v>
      </c>
      <c r="D144" s="9">
        <f t="shared" ref="D144:D146" si="52">D78</f>
        <v>100</v>
      </c>
      <c r="E144" s="9">
        <f t="shared" ref="E144:E147" si="53">D144</f>
        <v>100</v>
      </c>
      <c r="F144" s="9">
        <f t="shared" ref="F144:F147" si="54">D144</f>
        <v>100</v>
      </c>
      <c r="G144" s="46" t="s">
        <v>0</v>
      </c>
    </row>
    <row r="145" spans="1:7" ht="12.75" customHeight="1">
      <c r="A145" s="21" t="s">
        <v>421</v>
      </c>
      <c r="B145" s="15" t="s">
        <v>102</v>
      </c>
      <c r="C145" s="14" t="s">
        <v>100</v>
      </c>
      <c r="D145" s="9">
        <f t="shared" si="52"/>
        <v>54.422954497200003</v>
      </c>
      <c r="E145" s="9">
        <f t="shared" si="53"/>
        <v>54.422954497200003</v>
      </c>
      <c r="F145" s="9">
        <f t="shared" si="54"/>
        <v>54.422954497200003</v>
      </c>
      <c r="G145" s="46" t="s">
        <v>0</v>
      </c>
    </row>
    <row r="146" spans="1:7" ht="12.75" customHeight="1">
      <c r="A146" s="21" t="s">
        <v>145</v>
      </c>
      <c r="B146" s="15" t="s">
        <v>104</v>
      </c>
      <c r="C146" s="14" t="s">
        <v>100</v>
      </c>
      <c r="D146" s="9">
        <f t="shared" si="52"/>
        <v>111.5380564874</v>
      </c>
      <c r="E146" s="9">
        <f t="shared" si="53"/>
        <v>111.5380564874</v>
      </c>
      <c r="F146" s="9">
        <f t="shared" si="54"/>
        <v>111.5380564874</v>
      </c>
      <c r="G146" s="46" t="s">
        <v>0</v>
      </c>
    </row>
    <row r="147" spans="1:7" ht="28.9" customHeight="1">
      <c r="A147" s="21" t="s">
        <v>422</v>
      </c>
      <c r="B147" s="15" t="s">
        <v>106</v>
      </c>
      <c r="C147" s="14" t="s">
        <v>56</v>
      </c>
      <c r="D147" s="9">
        <f>Part1_1!K20</f>
        <v>0</v>
      </c>
      <c r="E147" s="9">
        <f t="shared" si="53"/>
        <v>0</v>
      </c>
      <c r="F147" s="9">
        <f t="shared" si="54"/>
        <v>0</v>
      </c>
      <c r="G147" s="46" t="s">
        <v>0</v>
      </c>
    </row>
    <row r="148" spans="1:7" ht="28.9" customHeight="1">
      <c r="A148" s="21" t="s">
        <v>423</v>
      </c>
      <c r="B148" s="15" t="s">
        <v>108</v>
      </c>
      <c r="C148" s="14" t="s">
        <v>87</v>
      </c>
      <c r="D148" s="9" t="s">
        <v>0</v>
      </c>
      <c r="E148" s="9" t="s">
        <v>0</v>
      </c>
      <c r="F148" s="9" t="s">
        <v>0</v>
      </c>
      <c r="G148" s="46" t="s">
        <v>0</v>
      </c>
    </row>
    <row r="149" spans="1:7" ht="28.9" customHeight="1">
      <c r="A149" s="21" t="s">
        <v>424</v>
      </c>
      <c r="B149" s="15" t="s">
        <v>110</v>
      </c>
      <c r="C149" s="14" t="s">
        <v>56</v>
      </c>
      <c r="D149" s="9" t="s">
        <v>0</v>
      </c>
      <c r="E149" s="9" t="s">
        <v>0</v>
      </c>
      <c r="F149" s="9" t="s">
        <v>0</v>
      </c>
      <c r="G149" s="46" t="s">
        <v>0</v>
      </c>
    </row>
    <row r="150" spans="1:7" ht="15.75">
      <c r="A150" s="10" t="s">
        <v>425</v>
      </c>
      <c r="B150" s="16" t="str">
        <f>Part1_1!A21</f>
        <v>870000О.99.0.АЭ25АА75000</v>
      </c>
      <c r="C150" s="12" t="s">
        <v>0</v>
      </c>
      <c r="D150" s="12" t="s">
        <v>0</v>
      </c>
      <c r="E150" s="12" t="s">
        <v>0</v>
      </c>
      <c r="F150" s="12" t="s">
        <v>0</v>
      </c>
      <c r="G150" s="12" t="s">
        <v>0</v>
      </c>
    </row>
    <row r="151" spans="1:7" ht="14.45" customHeight="1">
      <c r="A151" s="20" t="s">
        <v>426</v>
      </c>
      <c r="B151" s="34" t="s">
        <v>61</v>
      </c>
      <c r="C151" s="34" t="s">
        <v>0</v>
      </c>
      <c r="D151" s="34" t="s">
        <v>0</v>
      </c>
      <c r="E151" s="34" t="s">
        <v>0</v>
      </c>
      <c r="F151" s="34" t="s">
        <v>0</v>
      </c>
      <c r="G151" s="46" t="s">
        <v>0</v>
      </c>
    </row>
    <row r="152" spans="1:7" ht="43.35" customHeight="1">
      <c r="A152" s="21" t="s">
        <v>146</v>
      </c>
      <c r="B152" s="34" t="s">
        <v>91</v>
      </c>
      <c r="C152" s="33" t="s">
        <v>87</v>
      </c>
      <c r="D152" s="9">
        <f>D153*D158</f>
        <v>0</v>
      </c>
      <c r="E152" s="9">
        <f>D152</f>
        <v>0</v>
      </c>
      <c r="F152" s="9">
        <f>D152</f>
        <v>0</v>
      </c>
      <c r="G152" s="46" t="s">
        <v>147</v>
      </c>
    </row>
    <row r="153" spans="1:7" ht="36.75" customHeight="1">
      <c r="A153" s="21" t="s">
        <v>427</v>
      </c>
      <c r="B153" s="34" t="s">
        <v>94</v>
      </c>
      <c r="C153" s="33" t="s">
        <v>87</v>
      </c>
      <c r="D153" s="9">
        <f>ROUND((D154*(D155/100*D156/100*D157/100)),2)</f>
        <v>544.70000000000005</v>
      </c>
      <c r="E153" s="9">
        <f t="shared" ref="E153:F153" si="55">ROUND((E154*(E155/100*E156/100*E157/100)),2)</f>
        <v>544.70000000000005</v>
      </c>
      <c r="F153" s="9">
        <f t="shared" si="55"/>
        <v>544.70000000000005</v>
      </c>
      <c r="G153" s="46" t="s">
        <v>148</v>
      </c>
    </row>
    <row r="154" spans="1:7" ht="12.75" customHeight="1">
      <c r="A154" s="21" t="s">
        <v>428</v>
      </c>
      <c r="B154" s="34" t="s">
        <v>97</v>
      </c>
      <c r="C154" s="33" t="s">
        <v>87</v>
      </c>
      <c r="D154" s="9">
        <f>D77</f>
        <v>897.33</v>
      </c>
      <c r="E154" s="9">
        <f>D154</f>
        <v>897.33</v>
      </c>
      <c r="F154" s="9">
        <f>D154</f>
        <v>897.33</v>
      </c>
      <c r="G154" s="46" t="s">
        <v>0</v>
      </c>
    </row>
    <row r="155" spans="1:7" ht="12.75" customHeight="1">
      <c r="A155" s="21" t="s">
        <v>429</v>
      </c>
      <c r="B155" s="34" t="s">
        <v>99</v>
      </c>
      <c r="C155" s="33" t="s">
        <v>100</v>
      </c>
      <c r="D155" s="9">
        <f>D78</f>
        <v>100</v>
      </c>
      <c r="E155" s="9">
        <f t="shared" ref="E155:E158" si="56">D155</f>
        <v>100</v>
      </c>
      <c r="F155" s="9">
        <f t="shared" ref="F155:F158" si="57">D155</f>
        <v>100</v>
      </c>
      <c r="G155" s="46" t="s">
        <v>0</v>
      </c>
    </row>
    <row r="156" spans="1:7" ht="12.75" customHeight="1">
      <c r="A156" s="21" t="s">
        <v>430</v>
      </c>
      <c r="B156" s="34" t="s">
        <v>102</v>
      </c>
      <c r="C156" s="33" t="s">
        <v>100</v>
      </c>
      <c r="D156" s="9">
        <f>D79</f>
        <v>54.422954497200003</v>
      </c>
      <c r="E156" s="9">
        <f t="shared" si="56"/>
        <v>54.422954497200003</v>
      </c>
      <c r="F156" s="9">
        <f t="shared" si="57"/>
        <v>54.422954497200003</v>
      </c>
      <c r="G156" s="46" t="s">
        <v>0</v>
      </c>
    </row>
    <row r="157" spans="1:7" ht="12.75" customHeight="1">
      <c r="A157" s="21" t="s">
        <v>149</v>
      </c>
      <c r="B157" s="34" t="s">
        <v>104</v>
      </c>
      <c r="C157" s="33" t="s">
        <v>100</v>
      </c>
      <c r="D157" s="9">
        <f>D80</f>
        <v>111.5380564874</v>
      </c>
      <c r="E157" s="9">
        <f t="shared" si="56"/>
        <v>111.5380564874</v>
      </c>
      <c r="F157" s="9">
        <f t="shared" si="57"/>
        <v>111.5380564874</v>
      </c>
      <c r="G157" s="46" t="s">
        <v>0</v>
      </c>
    </row>
    <row r="158" spans="1:7" ht="28.9" customHeight="1">
      <c r="A158" s="21" t="s">
        <v>431</v>
      </c>
      <c r="B158" s="34" t="s">
        <v>106</v>
      </c>
      <c r="C158" s="33" t="s">
        <v>56</v>
      </c>
      <c r="D158" s="9">
        <f>Part1_1!K21</f>
        <v>0</v>
      </c>
      <c r="E158" s="9">
        <f t="shared" si="56"/>
        <v>0</v>
      </c>
      <c r="F158" s="9">
        <f t="shared" si="57"/>
        <v>0</v>
      </c>
      <c r="G158" s="46" t="s">
        <v>0</v>
      </c>
    </row>
    <row r="159" spans="1:7" ht="28.9" customHeight="1">
      <c r="A159" s="21" t="s">
        <v>432</v>
      </c>
      <c r="B159" s="34" t="s">
        <v>108</v>
      </c>
      <c r="C159" s="33" t="s">
        <v>87</v>
      </c>
      <c r="D159" s="9" t="s">
        <v>0</v>
      </c>
      <c r="E159" s="9" t="s">
        <v>0</v>
      </c>
      <c r="F159" s="9" t="s">
        <v>0</v>
      </c>
      <c r="G159" s="46" t="s">
        <v>0</v>
      </c>
    </row>
    <row r="160" spans="1:7" ht="28.9" customHeight="1">
      <c r="A160" s="21" t="s">
        <v>433</v>
      </c>
      <c r="B160" s="34" t="s">
        <v>110</v>
      </c>
      <c r="C160" s="33" t="s">
        <v>56</v>
      </c>
      <c r="D160" s="9" t="s">
        <v>0</v>
      </c>
      <c r="E160" s="9" t="s">
        <v>0</v>
      </c>
      <c r="F160" s="9" t="s">
        <v>0</v>
      </c>
      <c r="G160" s="46" t="s">
        <v>0</v>
      </c>
    </row>
    <row r="161" spans="1:7" ht="15.75">
      <c r="A161" s="10" t="s">
        <v>185</v>
      </c>
      <c r="B161" s="11" t="str">
        <f>Part1_1!A22</f>
        <v>880000О.99.0.АЭ26АА10000</v>
      </c>
      <c r="C161" s="12" t="s">
        <v>0</v>
      </c>
      <c r="D161" s="12" t="s">
        <v>0</v>
      </c>
      <c r="E161" s="12" t="s">
        <v>0</v>
      </c>
      <c r="F161" s="12" t="s">
        <v>0</v>
      </c>
      <c r="G161" s="12" t="s">
        <v>0</v>
      </c>
    </row>
    <row r="162" spans="1:7" ht="14.45" customHeight="1">
      <c r="A162" s="20" t="s">
        <v>186</v>
      </c>
      <c r="B162" s="19" t="s">
        <v>183</v>
      </c>
      <c r="C162" s="15" t="s">
        <v>0</v>
      </c>
      <c r="D162" s="15" t="s">
        <v>0</v>
      </c>
      <c r="E162" s="15" t="s">
        <v>0</v>
      </c>
      <c r="F162" s="15" t="s">
        <v>0</v>
      </c>
      <c r="G162" s="46" t="s">
        <v>0</v>
      </c>
    </row>
    <row r="163" spans="1:7" ht="43.35" customHeight="1">
      <c r="A163" s="21" t="s">
        <v>187</v>
      </c>
      <c r="B163" s="15" t="s">
        <v>91</v>
      </c>
      <c r="C163" s="14" t="s">
        <v>87</v>
      </c>
      <c r="D163" s="9">
        <f>D164*D169</f>
        <v>1728121.15</v>
      </c>
      <c r="E163" s="9">
        <f>D163</f>
        <v>1728121.15</v>
      </c>
      <c r="F163" s="9">
        <f>D163</f>
        <v>1728121.15</v>
      </c>
      <c r="G163" s="19" t="s">
        <v>196</v>
      </c>
    </row>
    <row r="164" spans="1:7" ht="51">
      <c r="A164" s="21" t="s">
        <v>188</v>
      </c>
      <c r="B164" s="15" t="s">
        <v>94</v>
      </c>
      <c r="C164" s="14" t="s">
        <v>87</v>
      </c>
      <c r="D164" s="9">
        <f>ROUND((D165*(D166/100*D167/100*D168/100)),2)</f>
        <v>49374.89</v>
      </c>
      <c r="E164" s="9">
        <f t="shared" ref="E164:F164" si="58">ROUND((E165*(E166/100*E167/100*E168/100)),2)</f>
        <v>49374.89</v>
      </c>
      <c r="F164" s="9">
        <f t="shared" si="58"/>
        <v>49374.89</v>
      </c>
      <c r="G164" s="19" t="s">
        <v>197</v>
      </c>
    </row>
    <row r="165" spans="1:7" ht="12.75" customHeight="1">
      <c r="A165" s="21" t="s">
        <v>189</v>
      </c>
      <c r="B165" s="15" t="s">
        <v>97</v>
      </c>
      <c r="C165" s="14" t="s">
        <v>87</v>
      </c>
      <c r="D165" s="9">
        <f>D11</f>
        <v>37584.57</v>
      </c>
      <c r="E165" s="9">
        <f>D165</f>
        <v>37584.57</v>
      </c>
      <c r="F165" s="9">
        <f>D165</f>
        <v>37584.57</v>
      </c>
      <c r="G165" s="46" t="s">
        <v>0</v>
      </c>
    </row>
    <row r="166" spans="1:7" ht="12.75" customHeight="1">
      <c r="A166" s="21" t="s">
        <v>190</v>
      </c>
      <c r="B166" s="15" t="s">
        <v>99</v>
      </c>
      <c r="C166" s="14" t="s">
        <v>100</v>
      </c>
      <c r="D166" s="9">
        <f>D12</f>
        <v>100</v>
      </c>
      <c r="E166" s="9">
        <f t="shared" ref="E166:E169" si="59">D166</f>
        <v>100</v>
      </c>
      <c r="F166" s="9">
        <f t="shared" ref="F166:F169" si="60">D166</f>
        <v>100</v>
      </c>
      <c r="G166" s="46" t="s">
        <v>0</v>
      </c>
    </row>
    <row r="167" spans="1:7" ht="12.75" customHeight="1">
      <c r="A167" s="21" t="s">
        <v>191</v>
      </c>
      <c r="B167" s="15" t="s">
        <v>102</v>
      </c>
      <c r="C167" s="14" t="s">
        <v>100</v>
      </c>
      <c r="D167" s="9">
        <f>D13</f>
        <v>122.5548429279</v>
      </c>
      <c r="E167" s="9">
        <f t="shared" si="59"/>
        <v>122.5548429279</v>
      </c>
      <c r="F167" s="9">
        <f t="shared" si="60"/>
        <v>122.5548429279</v>
      </c>
      <c r="G167" s="46" t="s">
        <v>0</v>
      </c>
    </row>
    <row r="168" spans="1:7" ht="12.75" customHeight="1">
      <c r="A168" s="21" t="s">
        <v>192</v>
      </c>
      <c r="B168" s="15" t="s">
        <v>104</v>
      </c>
      <c r="C168" s="14" t="s">
        <v>100</v>
      </c>
      <c r="D168" s="9">
        <f>D14</f>
        <v>107.1929140689</v>
      </c>
      <c r="E168" s="9">
        <f t="shared" si="59"/>
        <v>107.1929140689</v>
      </c>
      <c r="F168" s="9">
        <f t="shared" si="60"/>
        <v>107.1929140689</v>
      </c>
      <c r="G168" s="46" t="s">
        <v>0</v>
      </c>
    </row>
    <row r="169" spans="1:7" ht="28.9" customHeight="1">
      <c r="A169" s="21" t="s">
        <v>193</v>
      </c>
      <c r="B169" s="15" t="s">
        <v>106</v>
      </c>
      <c r="C169" s="14" t="s">
        <v>56</v>
      </c>
      <c r="D169" s="9">
        <f>Part1_1!K22</f>
        <v>35</v>
      </c>
      <c r="E169" s="9">
        <f t="shared" si="59"/>
        <v>35</v>
      </c>
      <c r="F169" s="9">
        <f t="shared" si="60"/>
        <v>35</v>
      </c>
      <c r="G169" s="46" t="s">
        <v>0</v>
      </c>
    </row>
    <row r="170" spans="1:7" ht="28.9" customHeight="1">
      <c r="A170" s="21" t="s">
        <v>194</v>
      </c>
      <c r="B170" s="15" t="s">
        <v>108</v>
      </c>
      <c r="C170" s="14" t="s">
        <v>87</v>
      </c>
      <c r="D170" s="9" t="s">
        <v>0</v>
      </c>
      <c r="E170" s="9" t="s">
        <v>0</v>
      </c>
      <c r="F170" s="9" t="s">
        <v>0</v>
      </c>
      <c r="G170" s="46" t="s">
        <v>0</v>
      </c>
    </row>
    <row r="171" spans="1:7" ht="28.9" customHeight="1">
      <c r="A171" s="21" t="s">
        <v>195</v>
      </c>
      <c r="B171" s="15" t="s">
        <v>110</v>
      </c>
      <c r="C171" s="14" t="s">
        <v>56</v>
      </c>
      <c r="D171" s="9" t="s">
        <v>0</v>
      </c>
      <c r="E171" s="9" t="s">
        <v>0</v>
      </c>
      <c r="F171" s="9" t="s">
        <v>0</v>
      </c>
      <c r="G171" s="46" t="s">
        <v>0</v>
      </c>
    </row>
    <row r="172" spans="1:7" ht="15.75">
      <c r="A172" s="10" t="s">
        <v>198</v>
      </c>
      <c r="B172" s="11" t="str">
        <f>Part1_1!A23</f>
        <v>880000О.99.0.АЭ26АА19000</v>
      </c>
      <c r="C172" s="12" t="s">
        <v>0</v>
      </c>
      <c r="D172" s="12" t="s">
        <v>0</v>
      </c>
      <c r="E172" s="12" t="s">
        <v>0</v>
      </c>
      <c r="F172" s="12" t="s">
        <v>0</v>
      </c>
      <c r="G172" s="12" t="s">
        <v>0</v>
      </c>
    </row>
    <row r="173" spans="1:7" ht="14.45" customHeight="1">
      <c r="A173" s="20" t="s">
        <v>199</v>
      </c>
      <c r="B173" s="19" t="s">
        <v>183</v>
      </c>
      <c r="C173" s="15" t="s">
        <v>0</v>
      </c>
      <c r="D173" s="15" t="s">
        <v>0</v>
      </c>
      <c r="E173" s="15" t="s">
        <v>0</v>
      </c>
      <c r="F173" s="15" t="s">
        <v>0</v>
      </c>
      <c r="G173" s="46" t="s">
        <v>0</v>
      </c>
    </row>
    <row r="174" spans="1:7" ht="43.35" customHeight="1">
      <c r="A174" s="21" t="s">
        <v>200</v>
      </c>
      <c r="B174" s="15" t="s">
        <v>91</v>
      </c>
      <c r="C174" s="14" t="s">
        <v>87</v>
      </c>
      <c r="D174" s="9">
        <f>D175*D180</f>
        <v>1354631.25</v>
      </c>
      <c r="E174" s="9">
        <f>D174</f>
        <v>1354631.25</v>
      </c>
      <c r="F174" s="9">
        <f>D174</f>
        <v>1354631.25</v>
      </c>
      <c r="G174" s="19" t="s">
        <v>209</v>
      </c>
    </row>
    <row r="175" spans="1:7" ht="39.75" customHeight="1">
      <c r="A175" s="21" t="s">
        <v>201</v>
      </c>
      <c r="B175" s="15" t="s">
        <v>94</v>
      </c>
      <c r="C175" s="14" t="s">
        <v>87</v>
      </c>
      <c r="D175" s="9">
        <f>ROUND((D176*(D177/100*D178/100*D179/100)),2)</f>
        <v>38703.75</v>
      </c>
      <c r="E175" s="9">
        <f t="shared" ref="E175:F175" si="61">ROUND((E176*(E177/100*E178/100*E179/100)),2)</f>
        <v>38703.75</v>
      </c>
      <c r="F175" s="9">
        <f t="shared" si="61"/>
        <v>38703.75</v>
      </c>
      <c r="G175" s="19" t="s">
        <v>210</v>
      </c>
    </row>
    <row r="176" spans="1:7" ht="12.75" customHeight="1">
      <c r="A176" s="21" t="s">
        <v>202</v>
      </c>
      <c r="B176" s="15" t="s">
        <v>97</v>
      </c>
      <c r="C176" s="14" t="s">
        <v>87</v>
      </c>
      <c r="D176" s="9">
        <f>D22</f>
        <v>29567.22</v>
      </c>
      <c r="E176" s="9">
        <f>D176</f>
        <v>29567.22</v>
      </c>
      <c r="F176" s="9">
        <f>D176</f>
        <v>29567.22</v>
      </c>
      <c r="G176" s="46" t="s">
        <v>0</v>
      </c>
    </row>
    <row r="177" spans="1:7" ht="12.75" customHeight="1">
      <c r="A177" s="21" t="s">
        <v>203</v>
      </c>
      <c r="B177" s="15" t="s">
        <v>99</v>
      </c>
      <c r="C177" s="14" t="s">
        <v>100</v>
      </c>
      <c r="D177" s="13">
        <f>D23</f>
        <v>100</v>
      </c>
      <c r="E177" s="9">
        <f t="shared" ref="E177:E180" si="62">D177</f>
        <v>100</v>
      </c>
      <c r="F177" s="9">
        <f t="shared" ref="F177:F180" si="63">D177</f>
        <v>100</v>
      </c>
      <c r="G177" s="46" t="s">
        <v>0</v>
      </c>
    </row>
    <row r="178" spans="1:7" ht="12.75" customHeight="1">
      <c r="A178" s="21" t="s">
        <v>204</v>
      </c>
      <c r="B178" s="15" t="s">
        <v>102</v>
      </c>
      <c r="C178" s="14" t="s">
        <v>100</v>
      </c>
      <c r="D178" s="13">
        <f>D24</f>
        <v>122.5548267441</v>
      </c>
      <c r="E178" s="9">
        <f t="shared" si="62"/>
        <v>122.5548267441</v>
      </c>
      <c r="F178" s="9">
        <f t="shared" si="63"/>
        <v>122.5548267441</v>
      </c>
      <c r="G178" s="46" t="s">
        <v>0</v>
      </c>
    </row>
    <row r="179" spans="1:7" ht="12.75" customHeight="1">
      <c r="A179" s="21" t="s">
        <v>205</v>
      </c>
      <c r="B179" s="15" t="s">
        <v>104</v>
      </c>
      <c r="C179" s="14" t="s">
        <v>100</v>
      </c>
      <c r="D179" s="13">
        <f>D25</f>
        <v>106.8100535208</v>
      </c>
      <c r="E179" s="9">
        <f t="shared" si="62"/>
        <v>106.8100535208</v>
      </c>
      <c r="F179" s="9">
        <f t="shared" si="63"/>
        <v>106.8100535208</v>
      </c>
      <c r="G179" s="46" t="s">
        <v>0</v>
      </c>
    </row>
    <row r="180" spans="1:7" ht="28.9" customHeight="1">
      <c r="A180" s="21" t="s">
        <v>206</v>
      </c>
      <c r="B180" s="15" t="s">
        <v>106</v>
      </c>
      <c r="C180" s="14" t="s">
        <v>56</v>
      </c>
      <c r="D180" s="9">
        <f>Part1_1!K23</f>
        <v>35</v>
      </c>
      <c r="E180" s="9">
        <f t="shared" si="62"/>
        <v>35</v>
      </c>
      <c r="F180" s="9">
        <f t="shared" si="63"/>
        <v>35</v>
      </c>
      <c r="G180" s="46" t="s">
        <v>0</v>
      </c>
    </row>
    <row r="181" spans="1:7" ht="28.9" customHeight="1">
      <c r="A181" s="21" t="s">
        <v>207</v>
      </c>
      <c r="B181" s="15" t="s">
        <v>108</v>
      </c>
      <c r="C181" s="14" t="s">
        <v>87</v>
      </c>
      <c r="D181" s="9" t="s">
        <v>0</v>
      </c>
      <c r="E181" s="9" t="s">
        <v>0</v>
      </c>
      <c r="F181" s="9" t="s">
        <v>0</v>
      </c>
      <c r="G181" s="46" t="s">
        <v>0</v>
      </c>
    </row>
    <row r="182" spans="1:7" ht="28.9" customHeight="1">
      <c r="A182" s="21" t="s">
        <v>208</v>
      </c>
      <c r="B182" s="15" t="s">
        <v>110</v>
      </c>
      <c r="C182" s="14" t="s">
        <v>56</v>
      </c>
      <c r="D182" s="9" t="s">
        <v>0</v>
      </c>
      <c r="E182" s="9" t="s">
        <v>0</v>
      </c>
      <c r="F182" s="9" t="s">
        <v>0</v>
      </c>
      <c r="G182" s="46" t="s">
        <v>0</v>
      </c>
    </row>
    <row r="183" spans="1:7" ht="15.75">
      <c r="A183" s="10" t="s">
        <v>211</v>
      </c>
      <c r="B183" s="11" t="str">
        <f>Part1_1!A24</f>
        <v>880000О.99.0.АЭ26АА28000</v>
      </c>
      <c r="C183" s="12" t="s">
        <v>0</v>
      </c>
      <c r="D183" s="12" t="s">
        <v>0</v>
      </c>
      <c r="E183" s="12" t="s">
        <v>0</v>
      </c>
      <c r="F183" s="12" t="s">
        <v>0</v>
      </c>
      <c r="G183" s="12" t="s">
        <v>0</v>
      </c>
    </row>
    <row r="184" spans="1:7" ht="14.45" customHeight="1">
      <c r="A184" s="20" t="s">
        <v>212</v>
      </c>
      <c r="B184" s="19" t="s">
        <v>183</v>
      </c>
      <c r="C184" s="15" t="s">
        <v>0</v>
      </c>
      <c r="D184" s="15" t="s">
        <v>0</v>
      </c>
      <c r="E184" s="15" t="s">
        <v>0</v>
      </c>
      <c r="F184" s="15" t="s">
        <v>0</v>
      </c>
      <c r="G184" s="46" t="s">
        <v>0</v>
      </c>
    </row>
    <row r="185" spans="1:7" ht="43.35" customHeight="1">
      <c r="A185" s="21" t="s">
        <v>213</v>
      </c>
      <c r="B185" s="15" t="s">
        <v>91</v>
      </c>
      <c r="C185" s="14" t="s">
        <v>87</v>
      </c>
      <c r="D185" s="9">
        <f>D186*D191</f>
        <v>290853.5</v>
      </c>
      <c r="E185" s="9">
        <f>D185</f>
        <v>290853.5</v>
      </c>
      <c r="F185" s="9">
        <f>D185</f>
        <v>290853.5</v>
      </c>
      <c r="G185" s="19" t="s">
        <v>222</v>
      </c>
    </row>
    <row r="186" spans="1:7" ht="36.75" customHeight="1">
      <c r="A186" s="21" t="s">
        <v>214</v>
      </c>
      <c r="B186" s="15" t="s">
        <v>94</v>
      </c>
      <c r="C186" s="14" t="s">
        <v>87</v>
      </c>
      <c r="D186" s="9">
        <f>ROUND((D187*(D188/100*D189/100*D190/100)),2)</f>
        <v>8310.1</v>
      </c>
      <c r="E186" s="9">
        <f t="shared" ref="E186:F186" si="64">ROUND((E187*(E188/100*E189/100*E190/100)),2)</f>
        <v>8310.1</v>
      </c>
      <c r="F186" s="9">
        <f t="shared" si="64"/>
        <v>8310.1</v>
      </c>
      <c r="G186" s="19" t="s">
        <v>223</v>
      </c>
    </row>
    <row r="187" spans="1:7" ht="12.75" customHeight="1">
      <c r="A187" s="21" t="s">
        <v>215</v>
      </c>
      <c r="B187" s="15" t="s">
        <v>97</v>
      </c>
      <c r="C187" s="14" t="s">
        <v>87</v>
      </c>
      <c r="D187" s="9">
        <f>D33</f>
        <v>6357.54</v>
      </c>
      <c r="E187" s="9">
        <f>D187</f>
        <v>6357.54</v>
      </c>
      <c r="F187" s="9">
        <f>D187</f>
        <v>6357.54</v>
      </c>
      <c r="G187" s="46" t="s">
        <v>0</v>
      </c>
    </row>
    <row r="188" spans="1:7" ht="12.75" customHeight="1">
      <c r="A188" s="21" t="s">
        <v>216</v>
      </c>
      <c r="B188" s="15" t="s">
        <v>99</v>
      </c>
      <c r="C188" s="14" t="s">
        <v>100</v>
      </c>
      <c r="D188" s="13">
        <f>D34</f>
        <v>100</v>
      </c>
      <c r="E188" s="9">
        <f t="shared" ref="E188:E191" si="65">D188</f>
        <v>100</v>
      </c>
      <c r="F188" s="9">
        <f t="shared" ref="F188:F191" si="66">D188</f>
        <v>100</v>
      </c>
      <c r="G188" s="46" t="s">
        <v>0</v>
      </c>
    </row>
    <row r="189" spans="1:7" ht="12.75" customHeight="1">
      <c r="A189" s="21" t="s">
        <v>217</v>
      </c>
      <c r="B189" s="15" t="s">
        <v>102</v>
      </c>
      <c r="C189" s="14" t="s">
        <v>100</v>
      </c>
      <c r="D189" s="13">
        <f>D35</f>
        <v>122.6363938663</v>
      </c>
      <c r="E189" s="9">
        <f t="shared" si="65"/>
        <v>122.6363938663</v>
      </c>
      <c r="F189" s="9">
        <f t="shared" si="66"/>
        <v>122.6363938663</v>
      </c>
      <c r="G189" s="46" t="s">
        <v>0</v>
      </c>
    </row>
    <row r="190" spans="1:7" ht="12.75" customHeight="1">
      <c r="A190" s="21" t="s">
        <v>218</v>
      </c>
      <c r="B190" s="15" t="s">
        <v>104</v>
      </c>
      <c r="C190" s="14" t="s">
        <v>100</v>
      </c>
      <c r="D190" s="13">
        <f>D36</f>
        <v>106.58541414690001</v>
      </c>
      <c r="E190" s="9">
        <f t="shared" si="65"/>
        <v>106.58541414690001</v>
      </c>
      <c r="F190" s="9">
        <f t="shared" si="66"/>
        <v>106.58541414690001</v>
      </c>
      <c r="G190" s="46" t="s">
        <v>0</v>
      </c>
    </row>
    <row r="191" spans="1:7" ht="28.9" customHeight="1">
      <c r="A191" s="21" t="s">
        <v>219</v>
      </c>
      <c r="B191" s="15" t="s">
        <v>106</v>
      </c>
      <c r="C191" s="14" t="s">
        <v>56</v>
      </c>
      <c r="D191" s="9">
        <f>Part1_1!K24</f>
        <v>35</v>
      </c>
      <c r="E191" s="9">
        <f t="shared" si="65"/>
        <v>35</v>
      </c>
      <c r="F191" s="9">
        <f t="shared" si="66"/>
        <v>35</v>
      </c>
      <c r="G191" s="46" t="s">
        <v>0</v>
      </c>
    </row>
    <row r="192" spans="1:7" ht="28.9" customHeight="1">
      <c r="A192" s="21" t="s">
        <v>220</v>
      </c>
      <c r="B192" s="15" t="s">
        <v>108</v>
      </c>
      <c r="C192" s="14" t="s">
        <v>87</v>
      </c>
      <c r="D192" s="9" t="s">
        <v>0</v>
      </c>
      <c r="E192" s="9" t="s">
        <v>0</v>
      </c>
      <c r="F192" s="9" t="s">
        <v>0</v>
      </c>
      <c r="G192" s="46" t="s">
        <v>0</v>
      </c>
    </row>
    <row r="193" spans="1:7" ht="28.9" customHeight="1">
      <c r="A193" s="21" t="s">
        <v>221</v>
      </c>
      <c r="B193" s="15" t="s">
        <v>110</v>
      </c>
      <c r="C193" s="14" t="s">
        <v>56</v>
      </c>
      <c r="D193" s="9" t="s">
        <v>0</v>
      </c>
      <c r="E193" s="9" t="s">
        <v>0</v>
      </c>
      <c r="F193" s="9" t="s">
        <v>0</v>
      </c>
      <c r="G193" s="46" t="s">
        <v>0</v>
      </c>
    </row>
    <row r="194" spans="1:7" ht="15.75">
      <c r="A194" s="10" t="s">
        <v>224</v>
      </c>
      <c r="B194" s="11" t="str">
        <f>Part1_1!A25</f>
        <v>880000О.99.0.АЭ26АА37000</v>
      </c>
      <c r="C194" s="12" t="s">
        <v>0</v>
      </c>
      <c r="D194" s="12" t="s">
        <v>0</v>
      </c>
      <c r="E194" s="12" t="s">
        <v>0</v>
      </c>
      <c r="F194" s="12" t="s">
        <v>0</v>
      </c>
      <c r="G194" s="12" t="s">
        <v>0</v>
      </c>
    </row>
    <row r="195" spans="1:7" ht="14.45" customHeight="1">
      <c r="A195" s="20" t="s">
        <v>225</v>
      </c>
      <c r="B195" s="19" t="s">
        <v>183</v>
      </c>
      <c r="C195" s="23" t="s">
        <v>0</v>
      </c>
      <c r="D195" s="23" t="s">
        <v>0</v>
      </c>
      <c r="E195" s="23" t="s">
        <v>0</v>
      </c>
      <c r="F195" s="23" t="s">
        <v>0</v>
      </c>
      <c r="G195" s="46" t="s">
        <v>0</v>
      </c>
    </row>
    <row r="196" spans="1:7" ht="43.35" customHeight="1">
      <c r="A196" s="21" t="s">
        <v>226</v>
      </c>
      <c r="B196" s="23" t="s">
        <v>91</v>
      </c>
      <c r="C196" s="22" t="s">
        <v>87</v>
      </c>
      <c r="D196" s="9">
        <f>D197*D202</f>
        <v>136364.9</v>
      </c>
      <c r="E196" s="9">
        <f>D196</f>
        <v>136364.9</v>
      </c>
      <c r="F196" s="9">
        <f>D196</f>
        <v>136364.9</v>
      </c>
      <c r="G196" s="19" t="s">
        <v>235</v>
      </c>
    </row>
    <row r="197" spans="1:7" ht="42" customHeight="1">
      <c r="A197" s="21" t="s">
        <v>227</v>
      </c>
      <c r="B197" s="23" t="s">
        <v>94</v>
      </c>
      <c r="C197" s="22" t="s">
        <v>87</v>
      </c>
      <c r="D197" s="9">
        <f>ROUND((D198*(D199/100*D200/100*D201/100)),2)</f>
        <v>3896.14</v>
      </c>
      <c r="E197" s="9">
        <f t="shared" ref="E197:F197" si="67">ROUND((E198*(E199/100*E200/100*E201/100)),2)</f>
        <v>3896.14</v>
      </c>
      <c r="F197" s="9">
        <f t="shared" si="67"/>
        <v>3896.14</v>
      </c>
      <c r="G197" s="19" t="s">
        <v>236</v>
      </c>
    </row>
    <row r="198" spans="1:7" ht="12.75" customHeight="1">
      <c r="A198" s="21" t="s">
        <v>228</v>
      </c>
      <c r="B198" s="23" t="s">
        <v>97</v>
      </c>
      <c r="C198" s="22" t="s">
        <v>87</v>
      </c>
      <c r="D198" s="9">
        <f>D44</f>
        <v>2991.24</v>
      </c>
      <c r="E198" s="9">
        <f>D198</f>
        <v>2991.24</v>
      </c>
      <c r="F198" s="9">
        <f>D198</f>
        <v>2991.24</v>
      </c>
      <c r="G198" s="46" t="s">
        <v>0</v>
      </c>
    </row>
    <row r="199" spans="1:7" ht="12.75" customHeight="1">
      <c r="A199" s="21" t="s">
        <v>229</v>
      </c>
      <c r="B199" s="23" t="s">
        <v>99</v>
      </c>
      <c r="C199" s="22" t="s">
        <v>100</v>
      </c>
      <c r="D199" s="13">
        <f>D45</f>
        <v>100</v>
      </c>
      <c r="E199" s="9">
        <f t="shared" ref="E199:E202" si="68">D199</f>
        <v>100</v>
      </c>
      <c r="F199" s="9">
        <f t="shared" ref="F199:F202" si="69">D199</f>
        <v>100</v>
      </c>
      <c r="G199" s="46" t="s">
        <v>0</v>
      </c>
    </row>
    <row r="200" spans="1:7" ht="12.75" customHeight="1">
      <c r="A200" s="21" t="s">
        <v>230</v>
      </c>
      <c r="B200" s="23" t="s">
        <v>102</v>
      </c>
      <c r="C200" s="22" t="s">
        <v>100</v>
      </c>
      <c r="D200" s="13">
        <f>D46</f>
        <v>122.8053531828</v>
      </c>
      <c r="E200" s="9">
        <f t="shared" si="68"/>
        <v>122.8053531828</v>
      </c>
      <c r="F200" s="9">
        <f t="shared" si="69"/>
        <v>122.8053531828</v>
      </c>
      <c r="G200" s="46" t="s">
        <v>0</v>
      </c>
    </row>
    <row r="201" spans="1:7" ht="12.75" customHeight="1">
      <c r="A201" s="21" t="s">
        <v>231</v>
      </c>
      <c r="B201" s="23" t="s">
        <v>104</v>
      </c>
      <c r="C201" s="22" t="s">
        <v>100</v>
      </c>
      <c r="D201" s="13">
        <f>D47</f>
        <v>106.0635101229</v>
      </c>
      <c r="E201" s="9">
        <f t="shared" si="68"/>
        <v>106.0635101229</v>
      </c>
      <c r="F201" s="9">
        <f t="shared" si="69"/>
        <v>106.0635101229</v>
      </c>
      <c r="G201" s="46" t="s">
        <v>0</v>
      </c>
    </row>
    <row r="202" spans="1:7" ht="28.9" customHeight="1">
      <c r="A202" s="21" t="s">
        <v>232</v>
      </c>
      <c r="B202" s="23" t="s">
        <v>106</v>
      </c>
      <c r="C202" s="22" t="s">
        <v>56</v>
      </c>
      <c r="D202" s="9">
        <f>Part1_1!K25</f>
        <v>35</v>
      </c>
      <c r="E202" s="9">
        <f t="shared" si="68"/>
        <v>35</v>
      </c>
      <c r="F202" s="9">
        <f t="shared" si="69"/>
        <v>35</v>
      </c>
      <c r="G202" s="46" t="s">
        <v>0</v>
      </c>
    </row>
    <row r="203" spans="1:7" ht="28.9" customHeight="1">
      <c r="A203" s="21" t="s">
        <v>233</v>
      </c>
      <c r="B203" s="23" t="s">
        <v>108</v>
      </c>
      <c r="C203" s="22" t="s">
        <v>87</v>
      </c>
      <c r="D203" s="9" t="s">
        <v>0</v>
      </c>
      <c r="E203" s="9" t="s">
        <v>0</v>
      </c>
      <c r="F203" s="9" t="s">
        <v>0</v>
      </c>
      <c r="G203" s="46" t="s">
        <v>0</v>
      </c>
    </row>
    <row r="204" spans="1:7" ht="28.9" customHeight="1">
      <c r="A204" s="21" t="s">
        <v>234</v>
      </c>
      <c r="B204" s="23" t="s">
        <v>110</v>
      </c>
      <c r="C204" s="22" t="s">
        <v>56</v>
      </c>
      <c r="D204" s="9" t="s">
        <v>0</v>
      </c>
      <c r="E204" s="9" t="s">
        <v>0</v>
      </c>
      <c r="F204" s="9" t="s">
        <v>0</v>
      </c>
      <c r="G204" s="46" t="s">
        <v>0</v>
      </c>
    </row>
    <row r="205" spans="1:7" ht="15.75">
      <c r="A205" s="10" t="s">
        <v>237</v>
      </c>
      <c r="B205" s="11" t="str">
        <f>Part1_1!A26</f>
        <v>880000О.99.0.АЭ26АА55000</v>
      </c>
      <c r="C205" s="12" t="s">
        <v>0</v>
      </c>
      <c r="D205" s="12" t="s">
        <v>0</v>
      </c>
      <c r="E205" s="12" t="s">
        <v>0</v>
      </c>
      <c r="F205" s="12" t="s">
        <v>0</v>
      </c>
      <c r="G205" s="12" t="s">
        <v>0</v>
      </c>
    </row>
    <row r="206" spans="1:7" ht="14.45" customHeight="1">
      <c r="A206" s="20" t="s">
        <v>238</v>
      </c>
      <c r="B206" s="19" t="s">
        <v>183</v>
      </c>
      <c r="C206" s="23" t="s">
        <v>0</v>
      </c>
      <c r="D206" s="23" t="s">
        <v>0</v>
      </c>
      <c r="E206" s="23" t="s">
        <v>0</v>
      </c>
      <c r="F206" s="23" t="s">
        <v>0</v>
      </c>
      <c r="G206" s="46" t="s">
        <v>0</v>
      </c>
    </row>
    <row r="207" spans="1:7" ht="43.35" customHeight="1">
      <c r="A207" s="21" t="s">
        <v>239</v>
      </c>
      <c r="B207" s="23" t="s">
        <v>91</v>
      </c>
      <c r="C207" s="22" t="s">
        <v>87</v>
      </c>
      <c r="D207" s="9">
        <f>D208*D213</f>
        <v>98080.5</v>
      </c>
      <c r="E207" s="9">
        <f>D207</f>
        <v>98080.5</v>
      </c>
      <c r="F207" s="9">
        <f>D207</f>
        <v>98080.5</v>
      </c>
      <c r="G207" s="19" t="s">
        <v>248</v>
      </c>
    </row>
    <row r="208" spans="1:7" ht="37.5" customHeight="1">
      <c r="A208" s="21" t="s">
        <v>240</v>
      </c>
      <c r="B208" s="23" t="s">
        <v>94</v>
      </c>
      <c r="C208" s="22" t="s">
        <v>87</v>
      </c>
      <c r="D208" s="9">
        <f>ROUND((D209*(D210/100*D211/100*D212/100)),2)</f>
        <v>9808.0499999999993</v>
      </c>
      <c r="E208" s="9">
        <f t="shared" ref="E208:F208" si="70">ROUND((E209*(E210/100*E211/100*E212/100)),2)</f>
        <v>9808.0499999999993</v>
      </c>
      <c r="F208" s="9">
        <f t="shared" si="70"/>
        <v>9808.0499999999993</v>
      </c>
      <c r="G208" s="19" t="s">
        <v>249</v>
      </c>
    </row>
    <row r="209" spans="1:7" ht="12.75" customHeight="1">
      <c r="A209" s="21" t="s">
        <v>241</v>
      </c>
      <c r="B209" s="23" t="s">
        <v>97</v>
      </c>
      <c r="C209" s="22" t="s">
        <v>87</v>
      </c>
      <c r="D209" s="9">
        <f>D55</f>
        <v>7575.68</v>
      </c>
      <c r="E209" s="9">
        <f>D209</f>
        <v>7575.68</v>
      </c>
      <c r="F209" s="9">
        <f>D209</f>
        <v>7575.68</v>
      </c>
      <c r="G209" s="46" t="s">
        <v>0</v>
      </c>
    </row>
    <row r="210" spans="1:7" ht="12.75" customHeight="1">
      <c r="A210" s="21" t="s">
        <v>242</v>
      </c>
      <c r="B210" s="23" t="s">
        <v>99</v>
      </c>
      <c r="C210" s="22" t="s">
        <v>100</v>
      </c>
      <c r="D210" s="13">
        <f>D56</f>
        <v>100</v>
      </c>
      <c r="E210" s="9">
        <f t="shared" ref="E210:E213" si="71">D210</f>
        <v>100</v>
      </c>
      <c r="F210" s="9">
        <f t="shared" ref="F210:F213" si="72">D210</f>
        <v>100</v>
      </c>
      <c r="G210" s="46" t="s">
        <v>0</v>
      </c>
    </row>
    <row r="211" spans="1:7" ht="12.75" customHeight="1">
      <c r="A211" s="21" t="s">
        <v>243</v>
      </c>
      <c r="B211" s="23" t="s">
        <v>102</v>
      </c>
      <c r="C211" s="22" t="s">
        <v>100</v>
      </c>
      <c r="D211" s="13">
        <f>D57</f>
        <v>122.9517166581</v>
      </c>
      <c r="E211" s="9">
        <f t="shared" si="71"/>
        <v>122.9517166581</v>
      </c>
      <c r="F211" s="9">
        <f t="shared" si="72"/>
        <v>122.9517166581</v>
      </c>
      <c r="G211" s="46" t="s">
        <v>0</v>
      </c>
    </row>
    <row r="212" spans="1:7" ht="12.75" customHeight="1">
      <c r="A212" s="21" t="s">
        <v>244</v>
      </c>
      <c r="B212" s="23" t="s">
        <v>104</v>
      </c>
      <c r="C212" s="22" t="s">
        <v>100</v>
      </c>
      <c r="D212" s="13">
        <f>D58</f>
        <v>105.29953486390001</v>
      </c>
      <c r="E212" s="9">
        <f t="shared" si="71"/>
        <v>105.29953486390001</v>
      </c>
      <c r="F212" s="9">
        <f t="shared" si="72"/>
        <v>105.29953486390001</v>
      </c>
      <c r="G212" s="46" t="s">
        <v>0</v>
      </c>
    </row>
    <row r="213" spans="1:7" ht="28.9" customHeight="1">
      <c r="A213" s="21" t="s">
        <v>245</v>
      </c>
      <c r="B213" s="23" t="s">
        <v>106</v>
      </c>
      <c r="C213" s="22" t="s">
        <v>56</v>
      </c>
      <c r="D213" s="9">
        <f>Part1_1!K26</f>
        <v>10</v>
      </c>
      <c r="E213" s="9">
        <f t="shared" si="71"/>
        <v>10</v>
      </c>
      <c r="F213" s="9">
        <f t="shared" si="72"/>
        <v>10</v>
      </c>
      <c r="G213" s="46" t="s">
        <v>0</v>
      </c>
    </row>
    <row r="214" spans="1:7" ht="28.9" customHeight="1">
      <c r="A214" s="21" t="s">
        <v>246</v>
      </c>
      <c r="B214" s="23" t="s">
        <v>108</v>
      </c>
      <c r="C214" s="22" t="s">
        <v>87</v>
      </c>
      <c r="D214" s="9" t="s">
        <v>0</v>
      </c>
      <c r="E214" s="9" t="s">
        <v>0</v>
      </c>
      <c r="F214" s="9" t="s">
        <v>0</v>
      </c>
      <c r="G214" s="46" t="s">
        <v>0</v>
      </c>
    </row>
    <row r="215" spans="1:7" ht="28.9" customHeight="1">
      <c r="A215" s="21" t="s">
        <v>247</v>
      </c>
      <c r="B215" s="23" t="s">
        <v>110</v>
      </c>
      <c r="C215" s="22" t="s">
        <v>56</v>
      </c>
      <c r="D215" s="9" t="s">
        <v>0</v>
      </c>
      <c r="E215" s="9" t="s">
        <v>0</v>
      </c>
      <c r="F215" s="9" t="s">
        <v>0</v>
      </c>
      <c r="G215" s="46" t="s">
        <v>0</v>
      </c>
    </row>
    <row r="216" spans="1:7" ht="15.75">
      <c r="A216" s="10" t="s">
        <v>295</v>
      </c>
      <c r="B216" s="11" t="str">
        <f>Part1_1!A27</f>
        <v>880000О.99.0.АЭ26АА64000</v>
      </c>
      <c r="C216" s="12" t="s">
        <v>0</v>
      </c>
      <c r="D216" s="12" t="s">
        <v>0</v>
      </c>
      <c r="E216" s="12" t="s">
        <v>0</v>
      </c>
      <c r="F216" s="12" t="s">
        <v>0</v>
      </c>
      <c r="G216" s="12" t="s">
        <v>0</v>
      </c>
    </row>
    <row r="217" spans="1:7" ht="14.45" customHeight="1">
      <c r="A217" s="20" t="s">
        <v>296</v>
      </c>
      <c r="B217" s="19" t="s">
        <v>183</v>
      </c>
      <c r="C217" s="23" t="s">
        <v>0</v>
      </c>
      <c r="D217" s="23" t="s">
        <v>0</v>
      </c>
      <c r="E217" s="23" t="s">
        <v>0</v>
      </c>
      <c r="F217" s="23" t="s">
        <v>0</v>
      </c>
      <c r="G217" s="46" t="s">
        <v>0</v>
      </c>
    </row>
    <row r="218" spans="1:7" ht="43.35" customHeight="1">
      <c r="A218" s="21" t="s">
        <v>297</v>
      </c>
      <c r="B218" s="23" t="s">
        <v>91</v>
      </c>
      <c r="C218" s="22" t="s">
        <v>87</v>
      </c>
      <c r="D218" s="9">
        <f>D219*D224</f>
        <v>98080.5</v>
      </c>
      <c r="E218" s="9">
        <f>D218</f>
        <v>98080.5</v>
      </c>
      <c r="F218" s="9">
        <f>D218</f>
        <v>98080.5</v>
      </c>
      <c r="G218" s="19" t="s">
        <v>293</v>
      </c>
    </row>
    <row r="219" spans="1:7" ht="38.25" customHeight="1">
      <c r="A219" s="21" t="s">
        <v>298</v>
      </c>
      <c r="B219" s="23" t="s">
        <v>94</v>
      </c>
      <c r="C219" s="22" t="s">
        <v>87</v>
      </c>
      <c r="D219" s="9">
        <f>ROUND((D220*(D221/100*D222/100*D223/100)),2)</f>
        <v>9808.0499999999993</v>
      </c>
      <c r="E219" s="9">
        <f t="shared" ref="E219:F219" si="73">ROUND((E220*(E221/100*E222/100*E223/100)),2)</f>
        <v>9808.0499999999993</v>
      </c>
      <c r="F219" s="9">
        <f t="shared" si="73"/>
        <v>9808.0499999999993</v>
      </c>
      <c r="G219" s="19" t="s">
        <v>294</v>
      </c>
    </row>
    <row r="220" spans="1:7" ht="12.75" customHeight="1">
      <c r="A220" s="21" t="s">
        <v>299</v>
      </c>
      <c r="B220" s="23" t="s">
        <v>97</v>
      </c>
      <c r="C220" s="22" t="s">
        <v>87</v>
      </c>
      <c r="D220" s="9">
        <f>D66</f>
        <v>11274.31</v>
      </c>
      <c r="E220" s="9">
        <f>D220</f>
        <v>11274.31</v>
      </c>
      <c r="F220" s="9">
        <f>D220</f>
        <v>11274.31</v>
      </c>
      <c r="G220" s="46" t="s">
        <v>0</v>
      </c>
    </row>
    <row r="221" spans="1:7" ht="12.75" customHeight="1">
      <c r="A221" s="21" t="s">
        <v>300</v>
      </c>
      <c r="B221" s="23" t="s">
        <v>99</v>
      </c>
      <c r="C221" s="22" t="s">
        <v>100</v>
      </c>
      <c r="D221" s="13">
        <f>D67</f>
        <v>100</v>
      </c>
      <c r="E221" s="9">
        <f t="shared" ref="E221:E224" si="74">D221</f>
        <v>100</v>
      </c>
      <c r="F221" s="9">
        <f t="shared" ref="F221:F224" si="75">D221</f>
        <v>100</v>
      </c>
      <c r="G221" s="46" t="s">
        <v>0</v>
      </c>
    </row>
    <row r="222" spans="1:7" ht="12.75" customHeight="1">
      <c r="A222" s="21" t="s">
        <v>301</v>
      </c>
      <c r="B222" s="23" t="s">
        <v>102</v>
      </c>
      <c r="C222" s="22" t="s">
        <v>100</v>
      </c>
      <c r="D222" s="13">
        <f>D68</f>
        <v>79.029335949300005</v>
      </c>
      <c r="E222" s="9">
        <f t="shared" si="74"/>
        <v>79.029335949300005</v>
      </c>
      <c r="F222" s="9">
        <f t="shared" si="75"/>
        <v>79.029335949300005</v>
      </c>
      <c r="G222" s="46" t="s">
        <v>0</v>
      </c>
    </row>
    <row r="223" spans="1:7" ht="12.75" customHeight="1">
      <c r="A223" s="21" t="s">
        <v>302</v>
      </c>
      <c r="B223" s="23" t="s">
        <v>104</v>
      </c>
      <c r="C223" s="22" t="s">
        <v>100</v>
      </c>
      <c r="D223" s="13">
        <f>D69</f>
        <v>110.07897229869999</v>
      </c>
      <c r="E223" s="9">
        <f t="shared" si="74"/>
        <v>110.07897229869999</v>
      </c>
      <c r="F223" s="9">
        <f t="shared" si="75"/>
        <v>110.07897229869999</v>
      </c>
      <c r="G223" s="46" t="s">
        <v>0</v>
      </c>
    </row>
    <row r="224" spans="1:7" ht="28.9" customHeight="1">
      <c r="A224" s="21" t="s">
        <v>303</v>
      </c>
      <c r="B224" s="23" t="s">
        <v>106</v>
      </c>
      <c r="C224" s="22" t="s">
        <v>56</v>
      </c>
      <c r="D224" s="9">
        <f>Part1_1!K27</f>
        <v>10</v>
      </c>
      <c r="E224" s="9">
        <f t="shared" si="74"/>
        <v>10</v>
      </c>
      <c r="F224" s="9">
        <f t="shared" si="75"/>
        <v>10</v>
      </c>
      <c r="G224" s="46" t="s">
        <v>0</v>
      </c>
    </row>
    <row r="225" spans="1:8" ht="28.9" customHeight="1">
      <c r="A225" s="21" t="s">
        <v>304</v>
      </c>
      <c r="B225" s="23" t="s">
        <v>108</v>
      </c>
      <c r="C225" s="22" t="s">
        <v>87</v>
      </c>
      <c r="D225" s="9" t="s">
        <v>0</v>
      </c>
      <c r="E225" s="9" t="s">
        <v>0</v>
      </c>
      <c r="F225" s="9" t="s">
        <v>0</v>
      </c>
      <c r="G225" s="46" t="s">
        <v>0</v>
      </c>
    </row>
    <row r="226" spans="1:8" ht="28.9" customHeight="1">
      <c r="A226" s="21" t="s">
        <v>305</v>
      </c>
      <c r="B226" s="23" t="s">
        <v>110</v>
      </c>
      <c r="C226" s="22" t="s">
        <v>56</v>
      </c>
      <c r="D226" s="9" t="s">
        <v>0</v>
      </c>
      <c r="E226" s="9" t="s">
        <v>0</v>
      </c>
      <c r="F226" s="9" t="s">
        <v>0</v>
      </c>
      <c r="G226" s="46" t="s">
        <v>0</v>
      </c>
    </row>
    <row r="227" spans="1:8" ht="15.75">
      <c r="A227" s="10" t="s">
        <v>250</v>
      </c>
      <c r="B227" s="16" t="str">
        <f>Part1_1!A28</f>
        <v>22889000Р69100310002002</v>
      </c>
      <c r="C227" s="12" t="s">
        <v>0</v>
      </c>
      <c r="D227" s="12" t="s">
        <v>0</v>
      </c>
      <c r="E227" s="12" t="s">
        <v>0</v>
      </c>
      <c r="F227" s="12" t="s">
        <v>0</v>
      </c>
      <c r="G227" s="12" t="s">
        <v>0</v>
      </c>
    </row>
    <row r="228" spans="1:8" ht="14.45" customHeight="1">
      <c r="A228" s="20" t="s">
        <v>251</v>
      </c>
      <c r="B228" s="3" t="s">
        <v>275</v>
      </c>
      <c r="C228" s="34" t="s">
        <v>0</v>
      </c>
      <c r="D228" s="34" t="s">
        <v>0</v>
      </c>
      <c r="E228" s="34" t="s">
        <v>0</v>
      </c>
      <c r="F228" s="34" t="s">
        <v>0</v>
      </c>
      <c r="G228" s="34" t="s">
        <v>0</v>
      </c>
    </row>
    <row r="229" spans="1:8" ht="43.35" customHeight="1">
      <c r="A229" s="21" t="s">
        <v>466</v>
      </c>
      <c r="B229" s="34" t="s">
        <v>91</v>
      </c>
      <c r="C229" s="33" t="s">
        <v>87</v>
      </c>
      <c r="D229" s="9">
        <f>D230*D235</f>
        <v>314701.14</v>
      </c>
      <c r="E229" s="9">
        <f>D229</f>
        <v>314701.14</v>
      </c>
      <c r="F229" s="9">
        <f>D229</f>
        <v>314701.14</v>
      </c>
      <c r="G229" s="19" t="s">
        <v>260</v>
      </c>
      <c r="H229">
        <f>D229+D240</f>
        <v>937023.36</v>
      </c>
    </row>
    <row r="230" spans="1:8" ht="51">
      <c r="A230" s="21" t="s">
        <v>252</v>
      </c>
      <c r="B230" s="34" t="s">
        <v>94</v>
      </c>
      <c r="C230" s="33" t="s">
        <v>87</v>
      </c>
      <c r="D230" s="9">
        <f>ROUND((D231*(D232/100*D233/100*D234/100)),2)</f>
        <v>8069.26</v>
      </c>
      <c r="E230" s="9">
        <f t="shared" ref="E230:F230" si="76">ROUND((E231*(E232/100*E233/100*E234/100)),2)</f>
        <v>8069.26</v>
      </c>
      <c r="F230" s="9">
        <f t="shared" si="76"/>
        <v>8069.26</v>
      </c>
      <c r="G230" s="19" t="s">
        <v>261</v>
      </c>
    </row>
    <row r="231" spans="1:8" ht="12.75" customHeight="1">
      <c r="A231" s="21" t="s">
        <v>253</v>
      </c>
      <c r="B231" s="34" t="s">
        <v>97</v>
      </c>
      <c r="C231" s="33" t="s">
        <v>87</v>
      </c>
      <c r="D231" s="9">
        <v>3848.37</v>
      </c>
      <c r="E231" s="9">
        <f>D231</f>
        <v>3848.37</v>
      </c>
      <c r="F231" s="9">
        <f>D231</f>
        <v>3848.37</v>
      </c>
      <c r="G231" s="34" t="s">
        <v>0</v>
      </c>
    </row>
    <row r="232" spans="1:8" ht="12.75" customHeight="1">
      <c r="A232" s="21" t="s">
        <v>254</v>
      </c>
      <c r="B232" s="34" t="s">
        <v>99</v>
      </c>
      <c r="C232" s="33" t="s">
        <v>100</v>
      </c>
      <c r="D232" s="9">
        <v>100</v>
      </c>
      <c r="E232" s="9">
        <f t="shared" ref="E232:E234" si="77">D232</f>
        <v>100</v>
      </c>
      <c r="F232" s="9">
        <f t="shared" ref="F232:F234" si="78">D232</f>
        <v>100</v>
      </c>
      <c r="G232" s="34" t="s">
        <v>0</v>
      </c>
    </row>
    <row r="233" spans="1:8" ht="12.75" customHeight="1">
      <c r="A233" s="21" t="s">
        <v>255</v>
      </c>
      <c r="B233" s="34" t="s">
        <v>102</v>
      </c>
      <c r="C233" s="33" t="s">
        <v>100</v>
      </c>
      <c r="D233" s="9">
        <v>198.7263170146</v>
      </c>
      <c r="E233" s="9">
        <f t="shared" si="77"/>
        <v>198.7263170146</v>
      </c>
      <c r="F233" s="9">
        <f t="shared" si="78"/>
        <v>198.7263170146</v>
      </c>
      <c r="G233" s="34" t="s">
        <v>0</v>
      </c>
    </row>
    <row r="234" spans="1:8" ht="12.75" customHeight="1">
      <c r="A234" s="21" t="s">
        <v>256</v>
      </c>
      <c r="B234" s="34" t="s">
        <v>104</v>
      </c>
      <c r="C234" s="33" t="s">
        <v>100</v>
      </c>
      <c r="D234" s="9">
        <v>105.5119148622</v>
      </c>
      <c r="E234" s="9">
        <f t="shared" si="77"/>
        <v>105.5119148622</v>
      </c>
      <c r="F234" s="9">
        <f t="shared" si="78"/>
        <v>105.5119148622</v>
      </c>
      <c r="G234" s="34" t="s">
        <v>0</v>
      </c>
    </row>
    <row r="235" spans="1:8" ht="28.9" customHeight="1">
      <c r="A235" s="21" t="s">
        <v>257</v>
      </c>
      <c r="B235" s="34" t="s">
        <v>106</v>
      </c>
      <c r="C235" s="33" t="s">
        <v>56</v>
      </c>
      <c r="D235" s="9">
        <f>Part1_1!K28</f>
        <v>39</v>
      </c>
      <c r="E235" s="9">
        <f>D235</f>
        <v>39</v>
      </c>
      <c r="F235" s="9">
        <f>D235</f>
        <v>39</v>
      </c>
      <c r="G235" s="34" t="s">
        <v>0</v>
      </c>
    </row>
    <row r="236" spans="1:8" ht="28.9" customHeight="1">
      <c r="A236" s="21" t="s">
        <v>258</v>
      </c>
      <c r="B236" s="34" t="s">
        <v>108</v>
      </c>
      <c r="C236" s="33" t="s">
        <v>87</v>
      </c>
      <c r="D236" s="9" t="s">
        <v>0</v>
      </c>
      <c r="E236" s="9" t="s">
        <v>0</v>
      </c>
      <c r="F236" s="9" t="s">
        <v>0</v>
      </c>
      <c r="G236" s="34" t="s">
        <v>0</v>
      </c>
    </row>
    <row r="237" spans="1:8" ht="28.9" customHeight="1">
      <c r="A237" s="21" t="s">
        <v>259</v>
      </c>
      <c r="B237" s="34" t="s">
        <v>110</v>
      </c>
      <c r="C237" s="33" t="s">
        <v>56</v>
      </c>
      <c r="D237" s="9" t="s">
        <v>0</v>
      </c>
      <c r="E237" s="9" t="s">
        <v>0</v>
      </c>
      <c r="F237" s="9" t="s">
        <v>0</v>
      </c>
      <c r="G237" s="34" t="s">
        <v>0</v>
      </c>
    </row>
    <row r="238" spans="1:8" ht="15.75">
      <c r="A238" s="10" t="s">
        <v>262</v>
      </c>
      <c r="B238" s="16" t="str">
        <f>Part1_1!A29</f>
        <v>22889000Р69101010001002</v>
      </c>
      <c r="C238" s="12" t="s">
        <v>0</v>
      </c>
      <c r="D238" s="12" t="s">
        <v>0</v>
      </c>
      <c r="E238" s="12" t="s">
        <v>0</v>
      </c>
      <c r="F238" s="12" t="s">
        <v>0</v>
      </c>
      <c r="G238" s="12" t="s">
        <v>0</v>
      </c>
    </row>
    <row r="239" spans="1:8" ht="14.45" customHeight="1">
      <c r="A239" s="20" t="s">
        <v>263</v>
      </c>
      <c r="B239" s="3" t="s">
        <v>275</v>
      </c>
      <c r="C239" s="34" t="s">
        <v>0</v>
      </c>
      <c r="D239" s="34" t="s">
        <v>0</v>
      </c>
      <c r="E239" s="34" t="s">
        <v>0</v>
      </c>
      <c r="F239" s="34" t="s">
        <v>0</v>
      </c>
      <c r="G239" s="34" t="s">
        <v>0</v>
      </c>
    </row>
    <row r="240" spans="1:8" ht="43.35" customHeight="1">
      <c r="A240" s="21" t="s">
        <v>264</v>
      </c>
      <c r="B240" s="34" t="s">
        <v>91</v>
      </c>
      <c r="C240" s="33" t="s">
        <v>87</v>
      </c>
      <c r="D240" s="9">
        <f>D241*D246-D247*D248</f>
        <v>622322.22</v>
      </c>
      <c r="E240" s="9">
        <f>D240</f>
        <v>622322.22</v>
      </c>
      <c r="F240" s="9">
        <f>D240</f>
        <v>622322.22</v>
      </c>
      <c r="G240" s="19" t="s">
        <v>273</v>
      </c>
    </row>
    <row r="241" spans="1:8" ht="51">
      <c r="A241" s="21" t="s">
        <v>265</v>
      </c>
      <c r="B241" s="34" t="s">
        <v>94</v>
      </c>
      <c r="C241" s="33" t="s">
        <v>87</v>
      </c>
      <c r="D241" s="9">
        <f>ROUND((D242*(D243/100*D244/100*D245/100)),2)</f>
        <v>8069.26</v>
      </c>
      <c r="E241" s="9">
        <f t="shared" ref="E241:F241" si="79">ROUND((E242*(E243/100*E244/100*E245/100)),2)</f>
        <v>8069.26</v>
      </c>
      <c r="F241" s="9">
        <f t="shared" si="79"/>
        <v>8069.26</v>
      </c>
      <c r="G241" s="19" t="s">
        <v>274</v>
      </c>
    </row>
    <row r="242" spans="1:8" ht="12.75" customHeight="1">
      <c r="A242" s="21" t="s">
        <v>266</v>
      </c>
      <c r="B242" s="34" t="s">
        <v>97</v>
      </c>
      <c r="C242" s="33" t="s">
        <v>87</v>
      </c>
      <c r="D242" s="9">
        <f>D231</f>
        <v>3848.37</v>
      </c>
      <c r="E242" s="9">
        <f>D242</f>
        <v>3848.37</v>
      </c>
      <c r="F242" s="9">
        <f>D242</f>
        <v>3848.37</v>
      </c>
      <c r="G242" s="34" t="s">
        <v>0</v>
      </c>
    </row>
    <row r="243" spans="1:8" ht="12.75" customHeight="1">
      <c r="A243" s="21" t="s">
        <v>267</v>
      </c>
      <c r="B243" s="34" t="s">
        <v>99</v>
      </c>
      <c r="C243" s="33" t="s">
        <v>100</v>
      </c>
      <c r="D243" s="9">
        <f t="shared" ref="D243:D245" si="80">D232</f>
        <v>100</v>
      </c>
      <c r="E243" s="9">
        <f t="shared" ref="E243:E246" si="81">D243</f>
        <v>100</v>
      </c>
      <c r="F243" s="9">
        <f t="shared" ref="F243:F246" si="82">D243</f>
        <v>100</v>
      </c>
      <c r="G243" s="34" t="s">
        <v>0</v>
      </c>
    </row>
    <row r="244" spans="1:8" ht="12.75" customHeight="1">
      <c r="A244" s="21" t="s">
        <v>268</v>
      </c>
      <c r="B244" s="34" t="s">
        <v>102</v>
      </c>
      <c r="C244" s="33" t="s">
        <v>100</v>
      </c>
      <c r="D244" s="9">
        <f t="shared" si="80"/>
        <v>198.7263170146</v>
      </c>
      <c r="E244" s="9">
        <f t="shared" si="81"/>
        <v>198.7263170146</v>
      </c>
      <c r="F244" s="9">
        <f t="shared" si="82"/>
        <v>198.7263170146</v>
      </c>
      <c r="G244" s="34" t="s">
        <v>0</v>
      </c>
    </row>
    <row r="245" spans="1:8" ht="12.75" customHeight="1">
      <c r="A245" s="21" t="s">
        <v>269</v>
      </c>
      <c r="B245" s="34" t="s">
        <v>104</v>
      </c>
      <c r="C245" s="33" t="s">
        <v>100</v>
      </c>
      <c r="D245" s="9">
        <f t="shared" si="80"/>
        <v>105.5119148622</v>
      </c>
      <c r="E245" s="9">
        <f t="shared" si="81"/>
        <v>105.5119148622</v>
      </c>
      <c r="F245" s="9">
        <f t="shared" si="82"/>
        <v>105.5119148622</v>
      </c>
      <c r="G245" s="34" t="s">
        <v>0</v>
      </c>
    </row>
    <row r="246" spans="1:8" ht="28.9" customHeight="1">
      <c r="A246" s="21" t="s">
        <v>270</v>
      </c>
      <c r="B246" s="34" t="s">
        <v>106</v>
      </c>
      <c r="C246" s="33" t="s">
        <v>56</v>
      </c>
      <c r="D246" s="9">
        <f>Part1_1!L29</f>
        <v>78</v>
      </c>
      <c r="E246" s="9">
        <f t="shared" si="81"/>
        <v>78</v>
      </c>
      <c r="F246" s="9">
        <f t="shared" si="82"/>
        <v>78</v>
      </c>
      <c r="G246" s="34" t="s">
        <v>0</v>
      </c>
    </row>
    <row r="247" spans="1:8" ht="28.9" customHeight="1">
      <c r="A247" s="21" t="s">
        <v>271</v>
      </c>
      <c r="B247" s="34" t="s">
        <v>108</v>
      </c>
      <c r="C247" s="33" t="s">
        <v>87</v>
      </c>
      <c r="D247" s="9">
        <v>90.77</v>
      </c>
      <c r="E247" s="9">
        <f>D247</f>
        <v>90.77</v>
      </c>
      <c r="F247" s="9">
        <f>D247</f>
        <v>90.77</v>
      </c>
      <c r="G247" s="34" t="s">
        <v>0</v>
      </c>
      <c r="H247">
        <f>D247*D248</f>
        <v>7080.0599999999995</v>
      </c>
    </row>
    <row r="248" spans="1:8" ht="28.9" customHeight="1">
      <c r="A248" s="21" t="s">
        <v>272</v>
      </c>
      <c r="B248" s="34" t="s">
        <v>110</v>
      </c>
      <c r="C248" s="33" t="s">
        <v>56</v>
      </c>
      <c r="D248" s="9">
        <f>D246</f>
        <v>78</v>
      </c>
      <c r="E248" s="9">
        <f t="shared" ref="E248:F248" si="83">E246</f>
        <v>78</v>
      </c>
      <c r="F248" s="9">
        <f t="shared" si="83"/>
        <v>78</v>
      </c>
      <c r="G248" s="34" t="s">
        <v>0</v>
      </c>
    </row>
    <row r="249" spans="1:8" ht="28.9" customHeight="1">
      <c r="A249" s="14" t="s">
        <v>35</v>
      </c>
      <c r="B249" s="15" t="s">
        <v>150</v>
      </c>
      <c r="C249" s="14" t="s">
        <v>87</v>
      </c>
      <c r="D249" s="9">
        <v>796934.07999999635</v>
      </c>
      <c r="E249" s="9">
        <f>D249</f>
        <v>796934.07999999635</v>
      </c>
      <c r="F249" s="9">
        <f>D249</f>
        <v>796934.07999999635</v>
      </c>
      <c r="G249" s="15" t="s">
        <v>0</v>
      </c>
    </row>
    <row r="250" spans="1:8" ht="12.75" customHeight="1">
      <c r="A250" s="14" t="s">
        <v>36</v>
      </c>
      <c r="B250" s="15" t="s">
        <v>151</v>
      </c>
      <c r="C250" s="14" t="s">
        <v>100</v>
      </c>
      <c r="D250" s="13">
        <v>100</v>
      </c>
      <c r="E250" s="9">
        <f>D250</f>
        <v>100</v>
      </c>
      <c r="F250" s="9">
        <f>D250</f>
        <v>100</v>
      </c>
      <c r="G250" s="15" t="s">
        <v>0</v>
      </c>
    </row>
    <row r="251" spans="1:8" ht="12.75" customHeight="1">
      <c r="A251" s="14" t="s">
        <v>37</v>
      </c>
      <c r="B251" s="15" t="s">
        <v>152</v>
      </c>
      <c r="C251" s="14" t="s">
        <v>87</v>
      </c>
      <c r="D251" s="9">
        <f>D249+D6</f>
        <v>13848400</v>
      </c>
      <c r="E251" s="9">
        <f>E249+E6</f>
        <v>13848400</v>
      </c>
      <c r="F251" s="9">
        <f>F249+F6</f>
        <v>13848400</v>
      </c>
      <c r="G251" s="15" t="s">
        <v>153</v>
      </c>
    </row>
    <row r="253" spans="1:8">
      <c r="D253">
        <v>13848400</v>
      </c>
    </row>
    <row r="255" spans="1:8">
      <c r="D255">
        <f>D251-D253</f>
        <v>0</v>
      </c>
    </row>
    <row r="256" spans="1:8">
      <c r="E256" s="47"/>
    </row>
    <row r="257" spans="3:3">
      <c r="C257" s="2"/>
    </row>
    <row r="258" spans="3:3">
      <c r="C258" s="2"/>
    </row>
  </sheetData>
  <mergeCells count="6">
    <mergeCell ref="A2:G2"/>
    <mergeCell ref="A3:A4"/>
    <mergeCell ref="B3:B4"/>
    <mergeCell ref="C3:C4"/>
    <mergeCell ref="D3:F3"/>
    <mergeCell ref="G3:G4"/>
  </mergeCells>
  <pageMargins left="0.19685039370078741" right="0.19685039370078741" top="0.19685039370078741" bottom="0.19685039370078741" header="0.31496062992125984" footer="0.31496062992125984"/>
  <pageSetup paperSize="9" scale="95" orientation="landscape" r:id="rId1"/>
  <headerFooter>
    <oddFooter>&amp;C&amp;P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activeCell="D21" sqref="D21"/>
    </sheetView>
  </sheetViews>
  <sheetFormatPr defaultRowHeight="12.75"/>
  <cols>
    <col min="1" max="1" width="9" customWidth="1"/>
    <col min="2" max="2" width="90" customWidth="1"/>
    <col min="3" max="3" width="67" customWidth="1"/>
  </cols>
  <sheetData>
    <row r="1" spans="1:3">
      <c r="A1" s="2" t="s">
        <v>0</v>
      </c>
    </row>
    <row r="2" spans="1:3" ht="33" customHeight="1">
      <c r="A2" s="62" t="s">
        <v>154</v>
      </c>
      <c r="B2" s="62"/>
      <c r="C2" s="62"/>
    </row>
    <row r="3" spans="1:3" ht="11.45" customHeight="1">
      <c r="A3" s="54" t="s">
        <v>0</v>
      </c>
      <c r="B3" s="54"/>
      <c r="C3" s="54"/>
    </row>
    <row r="4" spans="1:3" ht="21.6" customHeight="1">
      <c r="A4" s="54" t="s">
        <v>155</v>
      </c>
      <c r="B4" s="54"/>
      <c r="C4" s="54"/>
    </row>
    <row r="5" spans="1:3" ht="21.6" customHeight="1">
      <c r="A5" s="7" t="s">
        <v>79</v>
      </c>
      <c r="B5" s="7" t="s">
        <v>156</v>
      </c>
      <c r="C5" s="7" t="s">
        <v>157</v>
      </c>
    </row>
    <row r="6" spans="1:3" ht="12.75" customHeight="1">
      <c r="A6" s="7" t="s">
        <v>34</v>
      </c>
      <c r="B6" s="8" t="s">
        <v>158</v>
      </c>
      <c r="C6" s="8" t="s">
        <v>159</v>
      </c>
    </row>
    <row r="7" spans="1:3" ht="12.75" customHeight="1">
      <c r="A7" s="7" t="s">
        <v>35</v>
      </c>
      <c r="B7" s="8" t="s">
        <v>160</v>
      </c>
      <c r="C7" s="8" t="s">
        <v>161</v>
      </c>
    </row>
    <row r="8" spans="1:3" ht="11.45" customHeight="1">
      <c r="A8" s="54" t="s">
        <v>0</v>
      </c>
      <c r="B8" s="54"/>
      <c r="C8" s="54"/>
    </row>
    <row r="9" spans="1:3" ht="21.6" customHeight="1">
      <c r="A9" s="70" t="s">
        <v>162</v>
      </c>
      <c r="B9" s="70"/>
      <c r="C9" s="70"/>
    </row>
    <row r="10" spans="1:3" ht="12.75" customHeight="1">
      <c r="A10" s="7" t="s">
        <v>34</v>
      </c>
      <c r="B10" s="71" t="s">
        <v>163</v>
      </c>
      <c r="C10" s="71"/>
    </row>
    <row r="11" spans="1:3" ht="12.75" customHeight="1">
      <c r="A11" s="7" t="s">
        <v>35</v>
      </c>
      <c r="B11" s="71" t="s">
        <v>164</v>
      </c>
      <c r="C11" s="71"/>
    </row>
    <row r="12" spans="1:3" ht="11.45" customHeight="1">
      <c r="A12" s="54" t="s">
        <v>0</v>
      </c>
      <c r="B12" s="54"/>
      <c r="C12" s="54"/>
    </row>
    <row r="13" spans="1:3" ht="21.6" customHeight="1">
      <c r="A13" s="70" t="s">
        <v>165</v>
      </c>
      <c r="B13" s="70"/>
      <c r="C13" s="70"/>
    </row>
    <row r="14" spans="1:3" ht="12.75" customHeight="1">
      <c r="A14" s="7" t="s">
        <v>34</v>
      </c>
      <c r="B14" s="71" t="s">
        <v>166</v>
      </c>
      <c r="C14" s="71"/>
    </row>
    <row r="15" spans="1:3" ht="11.45" customHeight="1">
      <c r="A15" s="54" t="s">
        <v>0</v>
      </c>
      <c r="B15" s="54"/>
      <c r="C15" s="54"/>
    </row>
    <row r="16" spans="1:3" ht="29.45" customHeight="1">
      <c r="A16" s="62" t="s">
        <v>167</v>
      </c>
      <c r="B16" s="62"/>
      <c r="C16" s="62"/>
    </row>
    <row r="17" spans="1:3" ht="10.35" customHeight="1">
      <c r="A17" s="68" t="s">
        <v>0</v>
      </c>
      <c r="B17" s="68"/>
      <c r="C17" s="68"/>
    </row>
    <row r="18" spans="1:3" ht="28.9" customHeight="1">
      <c r="A18" s="7" t="s">
        <v>79</v>
      </c>
      <c r="B18" s="7" t="s">
        <v>168</v>
      </c>
      <c r="C18" s="7" t="s">
        <v>169</v>
      </c>
    </row>
    <row r="19" spans="1:3" ht="12.75" customHeight="1">
      <c r="A19" s="7" t="s">
        <v>34</v>
      </c>
      <c r="B19" s="8" t="s">
        <v>170</v>
      </c>
      <c r="C19" s="8" t="s">
        <v>0</v>
      </c>
    </row>
    <row r="20" spans="1:3" ht="12.75" customHeight="1">
      <c r="A20" s="7" t="s">
        <v>35</v>
      </c>
      <c r="B20" s="8" t="s">
        <v>171</v>
      </c>
      <c r="C20" s="8" t="s">
        <v>0</v>
      </c>
    </row>
    <row r="21" spans="1:3" ht="28.9" customHeight="1">
      <c r="A21" s="7" t="s">
        <v>36</v>
      </c>
      <c r="B21" s="8" t="s">
        <v>172</v>
      </c>
      <c r="C21" s="8" t="s">
        <v>0</v>
      </c>
    </row>
  </sheetData>
  <mergeCells count="13">
    <mergeCell ref="A15:C15"/>
    <mergeCell ref="A16:C16"/>
    <mergeCell ref="A17:C17"/>
    <mergeCell ref="B10:C10"/>
    <mergeCell ref="B11:C11"/>
    <mergeCell ref="A12:C12"/>
    <mergeCell ref="A13:C13"/>
    <mergeCell ref="B14:C14"/>
    <mergeCell ref="A2:C2"/>
    <mergeCell ref="A3:C3"/>
    <mergeCell ref="A4:C4"/>
    <mergeCell ref="A8:C8"/>
    <mergeCell ref="A9:C9"/>
  </mergeCells>
  <pageMargins left="0.19685039370078741" right="0.19685039370078741" top="0.19685039370078741" bottom="0.19685039370078741" header="0.31496062992125984" footer="0.31496062992125984"/>
  <pageSetup paperSize="9" scale="90" orientation="landscape" r:id="rId1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Title</vt:lpstr>
      <vt:lpstr>Part1_1</vt:lpstr>
      <vt:lpstr>Part1_2</vt:lpstr>
      <vt:lpstr>Part2</vt:lpstr>
      <vt:lpstr>Part3</vt:lpstr>
      <vt:lpstr>Part1_1!Заголовки_для_печати</vt:lpstr>
      <vt:lpstr>Part1_2!Заголовки_для_печати</vt:lpstr>
      <vt:lpstr>Part2!Заголовки_для_печати</vt:lpstr>
      <vt:lpstr>Title!Заголовки_для_печати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2022-02-14T10:52:39Z</dcterms:modified>
</cp:coreProperties>
</file>